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3" i="1"/>
  <c r="D23"/>
  <c r="E20"/>
  <c r="G20" s="1"/>
  <c r="I20" s="1"/>
  <c r="E19"/>
  <c r="G19" s="1"/>
  <c r="I19" s="1"/>
  <c r="E15" l="1"/>
  <c r="G15" s="1"/>
  <c r="E17"/>
  <c r="G17" s="1"/>
  <c r="E21"/>
  <c r="G21" s="1"/>
  <c r="I21" s="1"/>
  <c r="E14"/>
  <c r="G14" s="1"/>
  <c r="I14" s="1"/>
  <c r="E13"/>
  <c r="E16"/>
  <c r="G16" s="1"/>
  <c r="C15"/>
  <c r="G13" l="1"/>
  <c r="E23"/>
  <c r="B23"/>
  <c r="C17"/>
  <c r="C16"/>
  <c r="C14"/>
  <c r="C13"/>
  <c r="AK23"/>
  <c r="AI23"/>
  <c r="AG23"/>
  <c r="AE23"/>
  <c r="AC23"/>
  <c r="AA23"/>
  <c r="I13" l="1"/>
  <c r="G23"/>
  <c r="C23"/>
  <c r="Y23"/>
  <c r="W23" l="1"/>
  <c r="U23" l="1"/>
  <c r="S23" l="1"/>
  <c r="R14" l="1"/>
  <c r="T14" s="1"/>
  <c r="V14" s="1"/>
  <c r="X14" s="1"/>
  <c r="Z14" s="1"/>
  <c r="AB14" s="1"/>
  <c r="AD14" s="1"/>
  <c r="AF14" s="1"/>
  <c r="AH14" s="1"/>
  <c r="AJ14" s="1"/>
  <c r="AL14" s="1"/>
  <c r="R15"/>
  <c r="T15" s="1"/>
  <c r="V15" s="1"/>
  <c r="X15" s="1"/>
  <c r="Z15" s="1"/>
  <c r="R16"/>
  <c r="T16" s="1"/>
  <c r="V16" s="1"/>
  <c r="X16" s="1"/>
  <c r="Z16" s="1"/>
  <c r="AB16" s="1"/>
  <c r="AD16" s="1"/>
  <c r="AF16" s="1"/>
  <c r="AH16" s="1"/>
  <c r="AJ16" s="1"/>
  <c r="AL16" s="1"/>
  <c r="R17"/>
  <c r="T17" s="1"/>
  <c r="V17" s="1"/>
  <c r="X17" s="1"/>
  <c r="Z17" s="1"/>
  <c r="AB17" s="1"/>
  <c r="AD17" s="1"/>
  <c r="AF17" s="1"/>
  <c r="AH17" s="1"/>
  <c r="AJ17" s="1"/>
  <c r="AL17" s="1"/>
  <c r="R18"/>
  <c r="T18" s="1"/>
  <c r="V18" s="1"/>
  <c r="X18" s="1"/>
  <c r="Z18" s="1"/>
  <c r="AB18" s="1"/>
  <c r="AD18" s="1"/>
  <c r="AF18" s="1"/>
  <c r="AH18" s="1"/>
  <c r="AJ18" s="1"/>
  <c r="R13"/>
  <c r="T13" s="1"/>
  <c r="V13" s="1"/>
  <c r="X13" s="1"/>
  <c r="Z13" s="1"/>
  <c r="AB13" s="1"/>
  <c r="Z23" l="1"/>
  <c r="AB15"/>
  <c r="AD15" s="1"/>
  <c r="AF15" s="1"/>
  <c r="AH15" s="1"/>
  <c r="AJ15" s="1"/>
  <c r="AL15" s="1"/>
  <c r="AD13"/>
  <c r="Q23"/>
  <c r="AB23" l="1"/>
  <c r="AF13"/>
  <c r="AD23"/>
  <c r="P14"/>
  <c r="P15"/>
  <c r="P16"/>
  <c r="P17"/>
  <c r="P18"/>
  <c r="P13"/>
  <c r="AH13" l="1"/>
  <c r="AF23"/>
  <c r="O23"/>
  <c r="AH23" l="1"/>
  <c r="AJ13"/>
  <c r="R23"/>
  <c r="T23" s="1"/>
  <c r="V23" s="1"/>
  <c r="X23" s="1"/>
  <c r="BK23"/>
  <c r="AL13" l="1"/>
  <c r="AL23" s="1"/>
  <c r="AJ23"/>
  <c r="BE23"/>
  <c r="BC23" l="1"/>
  <c r="BA23" l="1"/>
  <c r="AY23" l="1"/>
  <c r="AW23" l="1"/>
  <c r="AU23" l="1"/>
  <c r="AS14" l="1"/>
  <c r="AS15"/>
  <c r="AS16"/>
  <c r="AS17"/>
  <c r="AS18"/>
  <c r="AS13"/>
  <c r="AT14" l="1"/>
  <c r="AV14" s="1"/>
  <c r="AX14" s="1"/>
  <c r="AZ14" s="1"/>
  <c r="BB14" s="1"/>
  <c r="BD14" s="1"/>
  <c r="BF14" s="1"/>
  <c r="BH14" s="1"/>
  <c r="BJ14" s="1"/>
  <c r="BL14" s="1"/>
  <c r="AT15"/>
  <c r="AV15" s="1"/>
  <c r="AX15" s="1"/>
  <c r="AZ15" s="1"/>
  <c r="BB15" s="1"/>
  <c r="BD15" s="1"/>
  <c r="BF15" s="1"/>
  <c r="BH15" s="1"/>
  <c r="BJ15" s="1"/>
  <c r="BL15" s="1"/>
  <c r="AT16"/>
  <c r="AV16" s="1"/>
  <c r="AX16" s="1"/>
  <c r="AZ16" s="1"/>
  <c r="BB16" s="1"/>
  <c r="BD16" s="1"/>
  <c r="BF16" s="1"/>
  <c r="BH16" s="1"/>
  <c r="BJ16" s="1"/>
  <c r="BL16" s="1"/>
  <c r="AT17"/>
  <c r="AV17" s="1"/>
  <c r="AX17" s="1"/>
  <c r="AZ17" s="1"/>
  <c r="BB17" s="1"/>
  <c r="BD17" s="1"/>
  <c r="BF17" s="1"/>
  <c r="BH17" s="1"/>
  <c r="BJ17" s="1"/>
  <c r="BL17" s="1"/>
  <c r="AT18"/>
  <c r="AV18" s="1"/>
  <c r="AX18" s="1"/>
  <c r="AZ18" s="1"/>
  <c r="BB18" s="1"/>
  <c r="BD18" s="1"/>
  <c r="BF18" s="1"/>
  <c r="BH18" s="1"/>
  <c r="BJ18" s="1"/>
  <c r="BL18" s="1"/>
  <c r="AT13"/>
  <c r="AV13" s="1"/>
  <c r="AX13" s="1"/>
  <c r="AZ13" s="1"/>
  <c r="BB13" s="1"/>
  <c r="BB23" l="1"/>
  <c r="BD23" s="1"/>
  <c r="BF23" s="1"/>
  <c r="BD13"/>
  <c r="BF13" s="1"/>
  <c r="BH13" s="1"/>
  <c r="BJ13" s="1"/>
  <c r="BL13" s="1"/>
  <c r="BG23"/>
  <c r="BI23"/>
  <c r="AQ14"/>
  <c r="AQ15"/>
  <c r="AQ16"/>
  <c r="AQ17"/>
  <c r="AQ18"/>
  <c r="AQ13"/>
  <c r="BH23" l="1"/>
  <c r="BJ23" s="1"/>
  <c r="BL23" s="1"/>
  <c r="AR23"/>
  <c r="AS23" s="1"/>
  <c r="AP14" l="1"/>
  <c r="AP15"/>
  <c r="AP16"/>
  <c r="AP17"/>
  <c r="AP18"/>
  <c r="AP13"/>
  <c r="AO23" l="1"/>
  <c r="AP23" s="1"/>
  <c r="AN14" l="1"/>
  <c r="AN15"/>
  <c r="AN16"/>
  <c r="AN17"/>
  <c r="AN18"/>
  <c r="AN13"/>
  <c r="AN23" l="1"/>
  <c r="P23"/>
  <c r="AT23"/>
  <c r="AV23" s="1"/>
  <c r="AX23" s="1"/>
  <c r="AZ23" s="1"/>
  <c r="AQ23"/>
</calcChain>
</file>

<file path=xl/sharedStrings.xml><?xml version="1.0" encoding="utf-8"?>
<sst xmlns="http://schemas.openxmlformats.org/spreadsheetml/2006/main" count="108" uniqueCount="108">
  <si>
    <t>ПрАТ "Володимирецька районна друкарня"</t>
  </si>
  <si>
    <t>Підприємство Полицької виправної колонії № 76</t>
  </si>
  <si>
    <t>ПАТ "Рафалівський кар'єр"</t>
  </si>
  <si>
    <t>ТОВ “Меркурій ДІМ”</t>
  </si>
  <si>
    <t>ДП "Регіон-Інвест"</t>
  </si>
  <si>
    <t xml:space="preserve">ГЗВП "Меркурій" Володимирецької райспоживспілки </t>
  </si>
  <si>
    <t>Всього по району</t>
  </si>
  <si>
    <t>січень 2018 р., тис.грн.</t>
  </si>
  <si>
    <t>січень 2018 до січня 2017</t>
  </si>
  <si>
    <t>лютий 2018 р., тис.грн.</t>
  </si>
  <si>
    <t>січень-лютий  2018р., тис. грн.</t>
  </si>
  <si>
    <t>січень-лютий  2018р., тис. грн. до січень-лютий  2017р., тис. грн.</t>
  </si>
  <si>
    <t>березень 2018 р., тис.грн.</t>
  </si>
  <si>
    <t>січень-березень  2018р., тис. грн.</t>
  </si>
  <si>
    <t>січень-березень  2018р., тис. грн. до січня-березень  2017р., тис. грн.</t>
  </si>
  <si>
    <t>квітень 2018 р., тис.грн.</t>
  </si>
  <si>
    <t>січень-квітень  2018р., тис. грн.</t>
  </si>
  <si>
    <t>січень-квітень  2018р., тис. грн. до січня-квітня  2017р., тис. грн.</t>
  </si>
  <si>
    <t>травень 2018 р., тис.грн.</t>
  </si>
  <si>
    <t>січень-травень  2018р., тис. грн.</t>
  </si>
  <si>
    <t>січень-травень  2018р., тис. грн. до січня-травня  2017р., тис. грн.</t>
  </si>
  <si>
    <t>червень 2018 р., тис.грн.</t>
  </si>
  <si>
    <t>січень-червень 2018р., тис. грн.</t>
  </si>
  <si>
    <t>січень-червень 2018р., тис. грн. до січня-червня  2017р., тис. грн.</t>
  </si>
  <si>
    <t>липень 2018 р., тис.грн.</t>
  </si>
  <si>
    <t>січень-липень 2018р., тис. грн.</t>
  </si>
  <si>
    <t>січень-липень 2018р., тис. грн. до січня-липня  2017р., тис. грн.</t>
  </si>
  <si>
    <t>серпень 2018 р., тис.грн.</t>
  </si>
  <si>
    <t>січень-серпень 2018р., тис. грн.</t>
  </si>
  <si>
    <t>січень-серпень 2018р., тис. грн. до січня-серпня  2017р., тис. грн.</t>
  </si>
  <si>
    <t>вересень 2018 р., тис.грн.</t>
  </si>
  <si>
    <t>січень-вересень2018р., тис. грн.</t>
  </si>
  <si>
    <t>січень-вересень2018р., тис. грн. до січня-вересня  2017р., тис. грн.</t>
  </si>
  <si>
    <t>жовтень 2018 р., тис.грн.</t>
  </si>
  <si>
    <t>січень-жовтень2018р., тис. грн.</t>
  </si>
  <si>
    <t>січень-жовтень 2018р., тис. грн. до січня-жовтня  2017р., тис. грн.</t>
  </si>
  <si>
    <t>листопад2018 р., тис.грн.</t>
  </si>
  <si>
    <t>січень-листопад2018р., тис. грн.</t>
  </si>
  <si>
    <t>січень-листопад 2018р., тис. грн. до січня-листопад  2017р., тис. грн.</t>
  </si>
  <si>
    <t>грудень2018 р., тис.грн.</t>
  </si>
  <si>
    <t>січень-грудень2018р., тис. грн.</t>
  </si>
  <si>
    <t>січень-грудень 2018р., тис. грн. до січня-грудень  2017р., тис. грн.</t>
  </si>
  <si>
    <t>січень 2019 до січня 2018</t>
  </si>
  <si>
    <t>Лютий 2019 до лютого 2018</t>
  </si>
  <si>
    <t>лютий 2019 р., тис.грн.</t>
  </si>
  <si>
    <t>Березень 2019, тис.грн.</t>
  </si>
  <si>
    <t>Березень 2019 до Березня 2018, тис.грн.</t>
  </si>
  <si>
    <t>січень-лютий 2019</t>
  </si>
  <si>
    <t>Січень-березень 2019</t>
  </si>
  <si>
    <t>Квітень 2019, тис.грн.</t>
  </si>
  <si>
    <t>Січень-квітень 2019</t>
  </si>
  <si>
    <t>Травень 2019, тис.грн.</t>
  </si>
  <si>
    <t>Січень-травень 2019</t>
  </si>
  <si>
    <t>Червень 2019, тис.грн.</t>
  </si>
  <si>
    <t>Січень-червень 2019</t>
  </si>
  <si>
    <t>Січень-липень 2019</t>
  </si>
  <si>
    <t>липень 2019, тис.грн.</t>
  </si>
  <si>
    <t>серпень 2019, тис.грн.</t>
  </si>
  <si>
    <t>Січень-серпень 2019</t>
  </si>
  <si>
    <t>вересень 2019, тис.грн.</t>
  </si>
  <si>
    <t>Січень-вересень 2019</t>
  </si>
  <si>
    <t>жовтень 2019, тис.грн.</t>
  </si>
  <si>
    <t>Січень-жовтень 2019</t>
  </si>
  <si>
    <t>листопад2019, тис.грн.</t>
  </si>
  <si>
    <t>Січень-листопад 2019</t>
  </si>
  <si>
    <t>грудень  2019, тис.грн.</t>
  </si>
  <si>
    <t>Січень-грудень 2019</t>
  </si>
  <si>
    <t>січень 2020, тис.грн.</t>
  </si>
  <si>
    <t>січень 2020 до січня 2019</t>
  </si>
  <si>
    <t>лютий 2020, тис.грн.</t>
  </si>
  <si>
    <t>січень-лютий 2020, тис.грн.</t>
  </si>
  <si>
    <t>березень2020, тис.грн.</t>
  </si>
  <si>
    <t>січень-березень 2020, тис.грн.</t>
  </si>
  <si>
    <t>квітень2020, тис.грн.</t>
  </si>
  <si>
    <t>січень-квітень 2020, тис.грн.</t>
  </si>
  <si>
    <t>травень2020, тис.грн.</t>
  </si>
  <si>
    <t>січень-травень 2020, тис.грн.</t>
  </si>
  <si>
    <t>червень 2020, тис.грн.</t>
  </si>
  <si>
    <t>січень - червень  2020, тис.грн.</t>
  </si>
  <si>
    <t>липень 2020, тис.грн.</t>
  </si>
  <si>
    <t>січень - липень  2020, тис.грн.</t>
  </si>
  <si>
    <t>серпень 2020, тис.грн.</t>
  </si>
  <si>
    <t>січень - серпень  2020, тис.грн.</t>
  </si>
  <si>
    <t>вересень 2020, тис.грн.</t>
  </si>
  <si>
    <t>січень - вересень  2020, тис.грн.</t>
  </si>
  <si>
    <t>січень - жовтень  2020, тис.грн.</t>
  </si>
  <si>
    <t>жовтень 2020, тис.грн.</t>
  </si>
  <si>
    <t>листопад 2020, тис.грн.</t>
  </si>
  <si>
    <t>січень - листопад  2020, тис.грн.</t>
  </si>
  <si>
    <t>грудень 2020, тис.грн.</t>
  </si>
  <si>
    <t>січень - грудень 2020, тис.грн.</t>
  </si>
  <si>
    <t>січень 2021, тис.грн.</t>
  </si>
  <si>
    <t>січень 2021 до січня 2020</t>
  </si>
  <si>
    <t>лютий 2021, тис.грн</t>
  </si>
  <si>
    <t>січень-лютий 2021, тис.грн.</t>
  </si>
  <si>
    <t>березень2021, тис.грн.</t>
  </si>
  <si>
    <t>січень-березень 2021, тис.грн.</t>
  </si>
  <si>
    <t>квітень 2021, тис.грн.</t>
  </si>
  <si>
    <t>січень-квітень 2021, тис.грн.</t>
  </si>
  <si>
    <t>травень 2021, тис.грн.</t>
  </si>
  <si>
    <t>січень-травень 2021, тис.грн.</t>
  </si>
  <si>
    <t>червень 2021, тис.грн.</t>
  </si>
  <si>
    <t>січень-червень 2021, тис.грн.</t>
  </si>
  <si>
    <t>Вараський район</t>
  </si>
  <si>
    <t>ВП "Рівненська АЕС" ДП НАЕК "Енергоатом"</t>
  </si>
  <si>
    <t>ТзОВ "КУЗНЕЦОВСЬКИЙ хлібзавод"</t>
  </si>
  <si>
    <t>ПАТ "Зарічненський молокозавод"</t>
  </si>
  <si>
    <t>ТзОВ "ЛІСОПЕРЕРОБНА КОМПАНІЯ"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</si>
</sst>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2" fontId="3" fillId="0" borderId="1" xfId="0" applyNumberFormat="1" applyFont="1" applyBorder="1" applyAlignment="1">
      <alignment wrapText="1"/>
    </xf>
    <xf numFmtId="2" fontId="3" fillId="5" borderId="1" xfId="0" applyNumberFormat="1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5" fillId="8" borderId="0" xfId="0" applyFont="1" applyFill="1"/>
    <xf numFmtId="0" fontId="6" fillId="4" borderId="1" xfId="0" applyFont="1" applyFill="1" applyBorder="1" applyAlignment="1">
      <alignment vertical="center" wrapText="1"/>
    </xf>
    <xf numFmtId="2" fontId="6" fillId="4" borderId="1" xfId="0" applyNumberFormat="1" applyFont="1" applyFill="1" applyBorder="1" applyAlignment="1">
      <alignment wrapText="1"/>
    </xf>
    <xf numFmtId="2" fontId="6" fillId="6" borderId="1" xfId="0" applyNumberFormat="1" applyFont="1" applyFill="1" applyBorder="1" applyAlignment="1">
      <alignment wrapText="1"/>
    </xf>
    <xf numFmtId="2" fontId="6" fillId="7" borderId="1" xfId="0" applyNumberFormat="1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7" fillId="4" borderId="0" xfId="0" applyFont="1" applyFill="1" applyAlignment="1">
      <alignment wrapText="1"/>
    </xf>
    <xf numFmtId="49" fontId="4" fillId="3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0" xfId="0" applyNumberFormat="1" applyFont="1" applyFill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2" fontId="3" fillId="5" borderId="1" xfId="0" applyNumberFormat="1" applyFont="1" applyFill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vertical="center" wrapText="1"/>
    </xf>
    <xf numFmtId="2" fontId="7" fillId="4" borderId="1" xfId="0" applyNumberFormat="1" applyFont="1" applyFill="1" applyBorder="1" applyAlignment="1">
      <alignment wrapText="1"/>
    </xf>
    <xf numFmtId="0" fontId="4" fillId="5" borderId="1" xfId="0" applyFont="1" applyFill="1" applyBorder="1" applyAlignment="1">
      <alignment vertical="center" wrapText="1"/>
    </xf>
    <xf numFmtId="2" fontId="3" fillId="5" borderId="1" xfId="0" applyNumberFormat="1" applyFont="1" applyFill="1" applyBorder="1" applyAlignment="1">
      <alignment vertical="center" wrapText="1"/>
    </xf>
    <xf numFmtId="2" fontId="6" fillId="4" borderId="1" xfId="0" applyNumberFormat="1" applyFont="1" applyFill="1" applyBorder="1" applyAlignment="1">
      <alignment vertical="center" wrapText="1"/>
    </xf>
    <xf numFmtId="49" fontId="4" fillId="9" borderId="1" xfId="0" applyNumberFormat="1" applyFont="1" applyFill="1" applyBorder="1" applyAlignment="1">
      <alignment horizontal="center" vertical="center" wrapText="1"/>
    </xf>
    <xf numFmtId="49" fontId="4" fillId="9" borderId="1" xfId="0" applyNumberFormat="1" applyFont="1" applyFill="1" applyBorder="1" applyAlignment="1">
      <alignment vertical="center" wrapText="1"/>
    </xf>
    <xf numFmtId="2" fontId="4" fillId="5" borderId="1" xfId="0" applyNumberFormat="1" applyFont="1" applyFill="1" applyBorder="1" applyAlignment="1">
      <alignment vertical="center" wrapText="1"/>
    </xf>
    <xf numFmtId="4" fontId="4" fillId="5" borderId="1" xfId="0" applyNumberFormat="1" applyFont="1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vertical="center" wrapText="1"/>
    </xf>
    <xf numFmtId="164" fontId="4" fillId="5" borderId="1" xfId="0" applyNumberFormat="1" applyFont="1" applyFill="1" applyBorder="1" applyAlignment="1">
      <alignment vertical="center" wrapText="1"/>
    </xf>
    <xf numFmtId="164" fontId="6" fillId="4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9" fontId="4" fillId="10" borderId="1" xfId="0" applyNumberFormat="1" applyFont="1" applyFill="1" applyBorder="1" applyAlignment="1">
      <alignment horizontal="center" vertical="center" wrapText="1"/>
    </xf>
    <xf numFmtId="49" fontId="4" fillId="11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W23"/>
  <sheetViews>
    <sheetView tabSelected="1" topLeftCell="A6" zoomScale="75" zoomScaleNormal="75" workbookViewId="0">
      <pane ySplit="7" topLeftCell="A13" activePane="bottomLeft" state="frozen"/>
      <selection activeCell="A6" sqref="A6"/>
      <selection pane="bottomLeft" activeCell="I21" sqref="I21"/>
    </sheetView>
  </sheetViews>
  <sheetFormatPr defaultRowHeight="15"/>
  <cols>
    <col min="1" max="1" width="40.42578125" style="2" customWidth="1"/>
    <col min="2" max="2" width="29" style="2" customWidth="1"/>
    <col min="3" max="14" width="24" style="2" customWidth="1"/>
    <col min="15" max="15" width="28.28515625" style="2" customWidth="1"/>
    <col min="16" max="16" width="28.140625" style="2" customWidth="1"/>
    <col min="17" max="17" width="22.85546875" style="2" customWidth="1"/>
    <col min="18" max="18" width="23.42578125" style="2" customWidth="1"/>
    <col min="19" max="29" width="24.140625" style="2" customWidth="1"/>
    <col min="30" max="30" width="22.7109375" style="2" customWidth="1"/>
    <col min="31" max="32" width="22" style="2" customWidth="1"/>
    <col min="33" max="33" width="24.5703125" style="2" customWidth="1"/>
    <col min="34" max="38" width="19.85546875" style="2" customWidth="1"/>
    <col min="39" max="39" width="16.85546875" style="2" customWidth="1"/>
    <col min="40" max="40" width="21.140625" style="2" customWidth="1"/>
    <col min="41" max="41" width="19.28515625" style="2" customWidth="1"/>
    <col min="42" max="42" width="18.85546875" style="2" customWidth="1"/>
    <col min="43" max="43" width="21.42578125" style="2" customWidth="1"/>
    <col min="44" max="44" width="21" style="2" customWidth="1"/>
    <col min="45" max="45" width="25.42578125" style="2" customWidth="1"/>
    <col min="46" max="46" width="17.42578125" style="2" customWidth="1"/>
    <col min="47" max="47" width="21" style="2" customWidth="1"/>
    <col min="48" max="48" width="21.85546875" style="2" customWidth="1"/>
    <col min="49" max="49" width="26.42578125" style="2" customWidth="1"/>
    <col min="50" max="50" width="25.42578125" style="2" customWidth="1"/>
    <col min="51" max="51" width="23.85546875" style="2" customWidth="1"/>
    <col min="52" max="52" width="24.42578125" style="2" customWidth="1"/>
    <col min="53" max="53" width="22.5703125" style="2" customWidth="1"/>
    <col min="54" max="54" width="26.7109375" style="2" customWidth="1"/>
    <col min="55" max="55" width="22.5703125" style="2" customWidth="1"/>
    <col min="56" max="56" width="22.7109375" style="2" customWidth="1"/>
    <col min="57" max="57" width="25.7109375" style="2" customWidth="1"/>
    <col min="58" max="58" width="27.42578125" style="2" customWidth="1"/>
    <col min="59" max="62" width="22.7109375" style="2" customWidth="1"/>
    <col min="63" max="63" width="23.140625" style="2" customWidth="1"/>
    <col min="64" max="64" width="23.85546875" style="2" customWidth="1"/>
    <col min="65" max="65" width="22.5703125" style="2" customWidth="1"/>
    <col min="66" max="66" width="12.7109375" style="2" bestFit="1" customWidth="1"/>
    <col min="67" max="67" width="20.85546875" style="2" bestFit="1" customWidth="1"/>
    <col min="68" max="68" width="12.7109375" style="2" bestFit="1" customWidth="1"/>
    <col min="69" max="69" width="14.7109375" style="2" bestFit="1" customWidth="1"/>
    <col min="70" max="70" width="23" style="2" bestFit="1" customWidth="1"/>
    <col min="71" max="71" width="12.7109375" style="2" bestFit="1" customWidth="1"/>
    <col min="72" max="72" width="9.140625" style="2"/>
    <col min="73" max="73" width="14.7109375" style="2" bestFit="1" customWidth="1"/>
    <col min="74" max="74" width="23" style="2" bestFit="1" customWidth="1"/>
    <col min="75" max="75" width="12.7109375" style="2" bestFit="1" customWidth="1"/>
    <col min="76" max="76" width="14.7109375" style="2" bestFit="1" customWidth="1"/>
    <col min="77" max="77" width="23" style="2" bestFit="1" customWidth="1"/>
    <col min="78" max="79" width="14.7109375" style="2" bestFit="1" customWidth="1"/>
    <col min="80" max="80" width="23" style="2" bestFit="1" customWidth="1"/>
    <col min="81" max="82" width="14.7109375" style="2" bestFit="1" customWidth="1"/>
    <col min="83" max="83" width="23" style="2" bestFit="1" customWidth="1"/>
    <col min="84" max="85" width="14.7109375" style="2" bestFit="1" customWidth="1"/>
    <col min="86" max="86" width="23" style="2" bestFit="1" customWidth="1"/>
    <col min="87" max="88" width="14.7109375" style="2" bestFit="1" customWidth="1"/>
    <col min="89" max="89" width="23" style="2" bestFit="1" customWidth="1"/>
    <col min="90" max="91" width="14.7109375" style="2" bestFit="1" customWidth="1"/>
    <col min="92" max="92" width="23" style="2" bestFit="1" customWidth="1"/>
    <col min="93" max="93" width="11.5703125" style="2" bestFit="1" customWidth="1"/>
    <col min="94" max="94" width="16.85546875" style="2" bestFit="1" customWidth="1"/>
    <col min="95" max="95" width="23" style="2" bestFit="1" customWidth="1"/>
    <col min="96" max="96" width="14.7109375" style="2" bestFit="1" customWidth="1"/>
    <col min="97" max="97" width="16.85546875" style="2" bestFit="1" customWidth="1"/>
    <col min="98" max="98" width="23" style="2" bestFit="1" customWidth="1"/>
    <col min="99" max="99" width="12.7109375" style="2" bestFit="1" customWidth="1"/>
    <col min="100" max="100" width="16.85546875" style="2" bestFit="1" customWidth="1"/>
    <col min="101" max="101" width="23" style="2" bestFit="1" customWidth="1"/>
    <col min="102" max="16384" width="9.140625" style="2"/>
  </cols>
  <sheetData>
    <row r="2" spans="1:101" ht="22.5">
      <c r="A2" s="8" t="s">
        <v>103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1"/>
      <c r="AN2" s="1"/>
    </row>
    <row r="12" spans="1:101" s="18" customFormat="1" ht="141.75">
      <c r="A12" s="15"/>
      <c r="B12" s="35" t="s">
        <v>91</v>
      </c>
      <c r="C12" s="36" t="s">
        <v>92</v>
      </c>
      <c r="D12" s="35" t="s">
        <v>93</v>
      </c>
      <c r="E12" s="36" t="s">
        <v>94</v>
      </c>
      <c r="F12" s="35" t="s">
        <v>95</v>
      </c>
      <c r="G12" s="36" t="s">
        <v>96</v>
      </c>
      <c r="H12" s="35" t="s">
        <v>97</v>
      </c>
      <c r="I12" s="36" t="s">
        <v>98</v>
      </c>
      <c r="J12" s="35" t="s">
        <v>99</v>
      </c>
      <c r="K12" s="36" t="s">
        <v>100</v>
      </c>
      <c r="L12" s="35" t="s">
        <v>101</v>
      </c>
      <c r="M12" s="36" t="s">
        <v>102</v>
      </c>
      <c r="N12" s="15"/>
      <c r="O12" s="16" t="s">
        <v>67</v>
      </c>
      <c r="P12" s="17" t="s">
        <v>68</v>
      </c>
      <c r="Q12" s="16" t="s">
        <v>69</v>
      </c>
      <c r="R12" s="17" t="s">
        <v>70</v>
      </c>
      <c r="S12" s="16" t="s">
        <v>71</v>
      </c>
      <c r="T12" s="17" t="s">
        <v>72</v>
      </c>
      <c r="U12" s="16" t="s">
        <v>73</v>
      </c>
      <c r="V12" s="17" t="s">
        <v>74</v>
      </c>
      <c r="W12" s="16" t="s">
        <v>75</v>
      </c>
      <c r="X12" s="17" t="s">
        <v>76</v>
      </c>
      <c r="Y12" s="16" t="s">
        <v>77</v>
      </c>
      <c r="Z12" s="17" t="s">
        <v>78</v>
      </c>
      <c r="AA12" s="16" t="s">
        <v>79</v>
      </c>
      <c r="AB12" s="17" t="s">
        <v>80</v>
      </c>
      <c r="AC12" s="16" t="s">
        <v>81</v>
      </c>
      <c r="AD12" s="17" t="s">
        <v>82</v>
      </c>
      <c r="AE12" s="16" t="s">
        <v>83</v>
      </c>
      <c r="AF12" s="17" t="s">
        <v>84</v>
      </c>
      <c r="AG12" s="16" t="s">
        <v>86</v>
      </c>
      <c r="AH12" s="17" t="s">
        <v>85</v>
      </c>
      <c r="AI12" s="16" t="s">
        <v>87</v>
      </c>
      <c r="AJ12" s="17" t="s">
        <v>88</v>
      </c>
      <c r="AK12" s="16" t="s">
        <v>89</v>
      </c>
      <c r="AL12" s="17" t="s">
        <v>90</v>
      </c>
      <c r="AM12" s="15"/>
      <c r="AN12" s="27" t="s">
        <v>42</v>
      </c>
      <c r="AO12" s="27" t="s">
        <v>44</v>
      </c>
      <c r="AP12" s="27" t="s">
        <v>43</v>
      </c>
      <c r="AQ12" s="27" t="s">
        <v>47</v>
      </c>
      <c r="AR12" s="27" t="s">
        <v>45</v>
      </c>
      <c r="AS12" s="27" t="s">
        <v>46</v>
      </c>
      <c r="AT12" s="28" t="s">
        <v>48</v>
      </c>
      <c r="AU12" s="27" t="s">
        <v>49</v>
      </c>
      <c r="AV12" s="27" t="s">
        <v>50</v>
      </c>
      <c r="AW12" s="27" t="s">
        <v>51</v>
      </c>
      <c r="AX12" s="27" t="s">
        <v>52</v>
      </c>
      <c r="AY12" s="27" t="s">
        <v>53</v>
      </c>
      <c r="AZ12" s="27" t="s">
        <v>54</v>
      </c>
      <c r="BA12" s="27" t="s">
        <v>56</v>
      </c>
      <c r="BB12" s="27" t="s">
        <v>55</v>
      </c>
      <c r="BC12" s="27" t="s">
        <v>57</v>
      </c>
      <c r="BD12" s="27" t="s">
        <v>58</v>
      </c>
      <c r="BE12" s="27" t="s">
        <v>59</v>
      </c>
      <c r="BF12" s="27" t="s">
        <v>60</v>
      </c>
      <c r="BG12" s="27" t="s">
        <v>61</v>
      </c>
      <c r="BH12" s="27" t="s">
        <v>62</v>
      </c>
      <c r="BI12" s="27" t="s">
        <v>63</v>
      </c>
      <c r="BJ12" s="27" t="s">
        <v>64</v>
      </c>
      <c r="BK12" s="27" t="s">
        <v>65</v>
      </c>
      <c r="BL12" s="27" t="s">
        <v>66</v>
      </c>
      <c r="BM12" s="17"/>
      <c r="BN12" s="15" t="s">
        <v>7</v>
      </c>
      <c r="BO12" s="15" t="s">
        <v>8</v>
      </c>
      <c r="BP12" s="15" t="s">
        <v>9</v>
      </c>
      <c r="BQ12" s="15" t="s">
        <v>10</v>
      </c>
      <c r="BR12" s="15" t="s">
        <v>11</v>
      </c>
      <c r="BS12" s="15" t="s">
        <v>12</v>
      </c>
      <c r="BT12" s="15"/>
      <c r="BU12" s="15" t="s">
        <v>13</v>
      </c>
      <c r="BV12" s="15" t="s">
        <v>14</v>
      </c>
      <c r="BW12" s="15" t="s">
        <v>15</v>
      </c>
      <c r="BX12" s="15" t="s">
        <v>16</v>
      </c>
      <c r="BY12" s="15" t="s">
        <v>17</v>
      </c>
      <c r="BZ12" s="15" t="s">
        <v>18</v>
      </c>
      <c r="CA12" s="15" t="s">
        <v>19</v>
      </c>
      <c r="CB12" s="15" t="s">
        <v>20</v>
      </c>
      <c r="CC12" s="15" t="s">
        <v>21</v>
      </c>
      <c r="CD12" s="15" t="s">
        <v>22</v>
      </c>
      <c r="CE12" s="15" t="s">
        <v>23</v>
      </c>
      <c r="CF12" s="15" t="s">
        <v>24</v>
      </c>
      <c r="CG12" s="15" t="s">
        <v>25</v>
      </c>
      <c r="CH12" s="15" t="s">
        <v>26</v>
      </c>
      <c r="CI12" s="15" t="s">
        <v>27</v>
      </c>
      <c r="CJ12" s="15" t="s">
        <v>28</v>
      </c>
      <c r="CK12" s="15" t="s">
        <v>29</v>
      </c>
      <c r="CL12" s="15" t="s">
        <v>30</v>
      </c>
      <c r="CM12" s="15" t="s">
        <v>31</v>
      </c>
      <c r="CN12" s="15" t="s">
        <v>32</v>
      </c>
      <c r="CO12" s="15" t="s">
        <v>33</v>
      </c>
      <c r="CP12" s="15" t="s">
        <v>34</v>
      </c>
      <c r="CQ12" s="15" t="s">
        <v>35</v>
      </c>
      <c r="CR12" s="15" t="s">
        <v>36</v>
      </c>
      <c r="CS12" s="15" t="s">
        <v>37</v>
      </c>
      <c r="CT12" s="15" t="s">
        <v>38</v>
      </c>
      <c r="CU12" s="15" t="s">
        <v>39</v>
      </c>
      <c r="CV12" s="15" t="s">
        <v>40</v>
      </c>
      <c r="CW12" s="15" t="s">
        <v>41</v>
      </c>
    </row>
    <row r="13" spans="1:101" s="4" customFormat="1" ht="50.25" customHeight="1">
      <c r="A13" s="7" t="s">
        <v>0</v>
      </c>
      <c r="B13" s="37">
        <v>29.5</v>
      </c>
      <c r="C13" s="5">
        <f>SUM(B13/O13*100)</f>
        <v>137.2093023255814</v>
      </c>
      <c r="D13" s="37">
        <v>23.5</v>
      </c>
      <c r="E13" s="38">
        <f>B13+D13</f>
        <v>53</v>
      </c>
      <c r="F13" s="38">
        <v>49.5</v>
      </c>
      <c r="G13" s="38">
        <f>E13+F13</f>
        <v>102.5</v>
      </c>
      <c r="H13" s="37">
        <v>57.6</v>
      </c>
      <c r="I13" s="38">
        <f>G13+H13</f>
        <v>160.1</v>
      </c>
      <c r="J13" s="34"/>
      <c r="K13" s="34"/>
      <c r="L13" s="34"/>
      <c r="M13" s="34"/>
      <c r="N13" s="34"/>
      <c r="O13" s="25">
        <v>21.5</v>
      </c>
      <c r="P13" s="25" t="e">
        <f>O13/AM13*100</f>
        <v>#DIV/0!</v>
      </c>
      <c r="Q13" s="25">
        <v>24</v>
      </c>
      <c r="R13" s="29">
        <f>SUM(O13+Q13)</f>
        <v>45.5</v>
      </c>
      <c r="S13" s="24">
        <v>24</v>
      </c>
      <c r="T13" s="29">
        <f>SUM(R13+S13)</f>
        <v>69.5</v>
      </c>
      <c r="U13" s="30">
        <v>0</v>
      </c>
      <c r="V13" s="30">
        <f>SUM(T13+U13)</f>
        <v>69.5</v>
      </c>
      <c r="W13" s="24">
        <v>79.2</v>
      </c>
      <c r="X13" s="30">
        <f>SUM(V13+W13)</f>
        <v>148.69999999999999</v>
      </c>
      <c r="Y13" s="24">
        <v>61</v>
      </c>
      <c r="Z13" s="30">
        <f>SUM(X13+Y13)</f>
        <v>209.7</v>
      </c>
      <c r="AA13" s="24">
        <v>128.5</v>
      </c>
      <c r="AB13" s="30">
        <f t="shared" ref="AB13:AB18" si="0">Z13+AA13</f>
        <v>338.2</v>
      </c>
      <c r="AC13" s="24">
        <v>87.8</v>
      </c>
      <c r="AD13" s="30">
        <f>AB13+AC13</f>
        <v>426</v>
      </c>
      <c r="AE13" s="29">
        <v>72</v>
      </c>
      <c r="AF13" s="30">
        <f t="shared" ref="AF13:AL18" si="1">AD13+AE13</f>
        <v>498</v>
      </c>
      <c r="AG13" s="24">
        <v>939.8</v>
      </c>
      <c r="AH13" s="30">
        <f t="shared" si="1"/>
        <v>1437.8</v>
      </c>
      <c r="AI13" s="24">
        <v>76.5</v>
      </c>
      <c r="AJ13" s="30">
        <f t="shared" si="1"/>
        <v>1514.3</v>
      </c>
      <c r="AK13" s="24">
        <v>50.5</v>
      </c>
      <c r="AL13" s="30">
        <f t="shared" si="1"/>
        <v>1564.8</v>
      </c>
      <c r="AM13" s="24"/>
      <c r="AN13" s="5">
        <f t="shared" ref="AN13:AN23" si="2">SUM(AM13/BN13*100)</f>
        <v>0</v>
      </c>
      <c r="AO13" s="5">
        <v>23.8</v>
      </c>
      <c r="AP13" s="5">
        <f t="shared" ref="AP13:AP23" si="3">SUM(AO13/BP13*100)</f>
        <v>51.182795698924735</v>
      </c>
      <c r="AQ13" s="5">
        <f>SUM(AM13+AO13)</f>
        <v>23.8</v>
      </c>
      <c r="AR13" s="5">
        <v>114</v>
      </c>
      <c r="AS13" s="5">
        <f t="shared" ref="AS13:AS23" si="4">SUM(AR13/BS13*100)</f>
        <v>173.78048780487808</v>
      </c>
      <c r="AT13" s="5">
        <f>SUM(AM13+AO13+AR13)</f>
        <v>137.80000000000001</v>
      </c>
      <c r="AU13" s="5">
        <v>63</v>
      </c>
      <c r="AV13" s="5">
        <f>SUM(AT13+AU13)</f>
        <v>200.8</v>
      </c>
      <c r="AW13" s="5">
        <v>77.099999999999994</v>
      </c>
      <c r="AX13" s="5">
        <f>SUM(AV13+AW13)</f>
        <v>277.89999999999998</v>
      </c>
      <c r="AY13" s="5">
        <v>97.2</v>
      </c>
      <c r="AZ13" s="5">
        <f>SUM(AX13+AY13)</f>
        <v>375.09999999999997</v>
      </c>
      <c r="BA13" s="5">
        <v>80.400000000000006</v>
      </c>
      <c r="BB13" s="5">
        <f>AZ13+BA13</f>
        <v>455.5</v>
      </c>
      <c r="BC13" s="5">
        <v>53.2</v>
      </c>
      <c r="BD13" s="5">
        <f>SUM(BB13+BC13)</f>
        <v>508.7</v>
      </c>
      <c r="BE13" s="5">
        <v>49.3</v>
      </c>
      <c r="BF13" s="5">
        <f>SUM(BD13+BE13)</f>
        <v>558</v>
      </c>
      <c r="BG13" s="5">
        <v>78.7</v>
      </c>
      <c r="BH13" s="5">
        <f>SUM(BG13+BF13)</f>
        <v>636.70000000000005</v>
      </c>
      <c r="BI13" s="5">
        <v>105.5</v>
      </c>
      <c r="BJ13" s="19">
        <f>SUM(BH13+BI13)</f>
        <v>742.2</v>
      </c>
      <c r="BK13" s="19">
        <v>188.9</v>
      </c>
      <c r="BL13" s="19">
        <f>SUM(BJ13+BK13)</f>
        <v>931.1</v>
      </c>
      <c r="BM13" s="20"/>
      <c r="BN13" s="3">
        <v>16.8</v>
      </c>
      <c r="BO13" s="3">
        <v>53.674121405750796</v>
      </c>
      <c r="BP13" s="3">
        <v>46.5</v>
      </c>
      <c r="BQ13" s="3">
        <v>63.3</v>
      </c>
      <c r="BR13" s="3">
        <v>122.91262135922329</v>
      </c>
      <c r="BS13" s="3">
        <v>65.599999999999994</v>
      </c>
      <c r="BT13" s="3"/>
      <c r="BU13" s="3">
        <v>128.89999999999998</v>
      </c>
      <c r="BV13" s="3">
        <v>163.1645569620253</v>
      </c>
      <c r="BW13" s="3">
        <v>53.6</v>
      </c>
      <c r="BX13" s="3">
        <v>182.49999999999997</v>
      </c>
      <c r="BY13" s="3">
        <v>162.51113089937667</v>
      </c>
      <c r="BZ13" s="3">
        <v>46.7</v>
      </c>
      <c r="CA13" s="3">
        <v>229.2</v>
      </c>
      <c r="CB13" s="3">
        <v>138.82495457298606</v>
      </c>
      <c r="CC13" s="3">
        <v>91.3</v>
      </c>
      <c r="CD13" s="3">
        <v>320.5</v>
      </c>
      <c r="CE13" s="3">
        <v>151.17924528301887</v>
      </c>
      <c r="CF13" s="3">
        <v>40.799999999999997</v>
      </c>
      <c r="CG13" s="3">
        <v>361.3</v>
      </c>
      <c r="CH13" s="3">
        <v>137.90076335877865</v>
      </c>
      <c r="CI13" s="3">
        <v>32</v>
      </c>
      <c r="CJ13" s="3">
        <v>393.3</v>
      </c>
      <c r="CK13" s="3">
        <v>125.97693786034594</v>
      </c>
      <c r="CL13" s="3">
        <v>32.200000000000003</v>
      </c>
      <c r="CM13" s="3">
        <v>425.5</v>
      </c>
      <c r="CN13" s="3">
        <v>108.49056603773586</v>
      </c>
      <c r="CO13" s="3">
        <v>23.4</v>
      </c>
      <c r="CP13" s="3">
        <v>448.9</v>
      </c>
      <c r="CQ13" s="3">
        <v>96.165381319622952</v>
      </c>
      <c r="CR13" s="3">
        <v>90</v>
      </c>
      <c r="CS13" s="3">
        <v>538.9</v>
      </c>
      <c r="CT13" s="3">
        <v>101.20187793427229</v>
      </c>
      <c r="CU13" s="3">
        <v>69.599999999999994</v>
      </c>
      <c r="CV13" s="3">
        <v>608.5</v>
      </c>
      <c r="CW13" s="3">
        <v>99.34693877551021</v>
      </c>
    </row>
    <row r="14" spans="1:101" s="4" customFormat="1" ht="66" customHeight="1">
      <c r="A14" s="7" t="s">
        <v>1</v>
      </c>
      <c r="B14" s="37">
        <v>709.4</v>
      </c>
      <c r="C14" s="5">
        <f>SUM(B14/O14*100)</f>
        <v>125.20296505471231</v>
      </c>
      <c r="D14" s="37">
        <v>712.6</v>
      </c>
      <c r="E14" s="38">
        <f>B14+D14</f>
        <v>1422</v>
      </c>
      <c r="F14" s="37">
        <v>719.7</v>
      </c>
      <c r="G14" s="38">
        <f>E14+F14</f>
        <v>2141.6999999999998</v>
      </c>
      <c r="H14" s="37">
        <v>354.1</v>
      </c>
      <c r="I14" s="38">
        <f>G14+H14</f>
        <v>2495.7999999999997</v>
      </c>
      <c r="J14" s="34"/>
      <c r="K14" s="34"/>
      <c r="L14" s="34"/>
      <c r="M14" s="34"/>
      <c r="N14" s="34"/>
      <c r="O14" s="25">
        <v>566.6</v>
      </c>
      <c r="P14" s="25" t="e">
        <f t="shared" ref="P14:P23" si="5">O14/AM14*100</f>
        <v>#DIV/0!</v>
      </c>
      <c r="Q14" s="25">
        <v>498.3</v>
      </c>
      <c r="R14" s="29">
        <f t="shared" ref="R14:R23" si="6">SUM(O14+Q14)</f>
        <v>1064.9000000000001</v>
      </c>
      <c r="S14" s="24">
        <v>597.4</v>
      </c>
      <c r="T14" s="29">
        <f t="shared" ref="T14:T23" si="7">SUM(R14+S14)</f>
        <v>1662.3000000000002</v>
      </c>
      <c r="U14" s="30">
        <v>331.7</v>
      </c>
      <c r="V14" s="30">
        <f t="shared" ref="V14:V23" si="8">SUM(T14+U14)</f>
        <v>1994.0000000000002</v>
      </c>
      <c r="W14" s="24">
        <v>384.2</v>
      </c>
      <c r="X14" s="30">
        <f t="shared" ref="X14:X23" si="9">SUM(V14+W14)</f>
        <v>2378.2000000000003</v>
      </c>
      <c r="Y14" s="24">
        <v>386.5</v>
      </c>
      <c r="Z14" s="30">
        <f t="shared" ref="Z14:Z18" si="10">SUM(X14+Y14)</f>
        <v>2764.7000000000003</v>
      </c>
      <c r="AA14" s="24">
        <v>286.8</v>
      </c>
      <c r="AB14" s="30">
        <f t="shared" si="0"/>
        <v>3051.5000000000005</v>
      </c>
      <c r="AC14" s="24">
        <v>317.3</v>
      </c>
      <c r="AD14" s="30">
        <f>AB14+AC14</f>
        <v>3368.8000000000006</v>
      </c>
      <c r="AE14" s="29">
        <v>379</v>
      </c>
      <c r="AF14" s="30">
        <f t="shared" si="1"/>
        <v>3747.8000000000006</v>
      </c>
      <c r="AG14" s="24">
        <v>354.9</v>
      </c>
      <c r="AH14" s="30">
        <f t="shared" si="1"/>
        <v>4102.7000000000007</v>
      </c>
      <c r="AI14" s="24">
        <v>534.79999999999995</v>
      </c>
      <c r="AJ14" s="30">
        <f t="shared" si="1"/>
        <v>4637.5000000000009</v>
      </c>
      <c r="AK14" s="24">
        <v>674.3</v>
      </c>
      <c r="AL14" s="30">
        <f t="shared" si="1"/>
        <v>5311.8000000000011</v>
      </c>
      <c r="AM14" s="24"/>
      <c r="AN14" s="5">
        <f t="shared" si="2"/>
        <v>0</v>
      </c>
      <c r="AO14" s="5">
        <v>479.1</v>
      </c>
      <c r="AP14" s="5">
        <f t="shared" si="3"/>
        <v>97.636030160994508</v>
      </c>
      <c r="AQ14" s="5">
        <f t="shared" ref="AQ14:AQ23" si="11">SUM(AM14+AO14)</f>
        <v>479.1</v>
      </c>
      <c r="AR14" s="5">
        <v>478</v>
      </c>
      <c r="AS14" s="5">
        <f t="shared" si="4"/>
        <v>91.099676005336377</v>
      </c>
      <c r="AT14" s="5">
        <f t="shared" ref="AT14:AT23" si="12">SUM(AM14+AO14+AR14)</f>
        <v>957.1</v>
      </c>
      <c r="AU14" s="5">
        <v>264.8</v>
      </c>
      <c r="AV14" s="5">
        <f t="shared" ref="AV14:AV23" si="13">SUM(AT14+AU14)</f>
        <v>1221.9000000000001</v>
      </c>
      <c r="AW14" s="5">
        <v>183.3</v>
      </c>
      <c r="AX14" s="5">
        <f t="shared" ref="AX14:AX23" si="14">SUM(AV14+AW14)</f>
        <v>1405.2</v>
      </c>
      <c r="AY14" s="5">
        <v>122.2</v>
      </c>
      <c r="AZ14" s="5">
        <f t="shared" ref="AZ14:AZ23" si="15">SUM(AX14+AY14)</f>
        <v>1527.4</v>
      </c>
      <c r="BA14" s="5">
        <v>325.89999999999998</v>
      </c>
      <c r="BB14" s="5">
        <f t="shared" ref="BB14:BB18" si="16">AZ14+BA14</f>
        <v>1853.3000000000002</v>
      </c>
      <c r="BC14" s="5">
        <v>154.5</v>
      </c>
      <c r="BD14" s="5">
        <f t="shared" ref="BD14:BD23" si="17">SUM(BB14+BC14)</f>
        <v>2007.8000000000002</v>
      </c>
      <c r="BE14" s="5">
        <v>106.7</v>
      </c>
      <c r="BF14" s="5">
        <f t="shared" ref="BF14:BF23" si="18">SUM(BD14+BE14)</f>
        <v>2114.5</v>
      </c>
      <c r="BG14" s="5">
        <v>296.60000000000002</v>
      </c>
      <c r="BH14" s="5">
        <f t="shared" ref="BH14:BH23" si="19">SUM(BG14+BF14)</f>
        <v>2411.1</v>
      </c>
      <c r="BI14" s="5">
        <v>483.4</v>
      </c>
      <c r="BJ14" s="19">
        <f t="shared" ref="BJ14:BJ18" si="20">SUM(BH14+BI14)</f>
        <v>2894.5</v>
      </c>
      <c r="BK14" s="19">
        <v>445.3</v>
      </c>
      <c r="BL14" s="19">
        <f t="shared" ref="BL14:BL23" si="21">SUM(BJ14+BK14)</f>
        <v>3339.8</v>
      </c>
      <c r="BM14" s="20"/>
      <c r="BN14" s="3">
        <v>584.9</v>
      </c>
      <c r="BO14" s="3">
        <v>104.97128499641062</v>
      </c>
      <c r="BP14" s="3">
        <v>490.7</v>
      </c>
      <c r="BQ14" s="3">
        <v>1075.5999999999999</v>
      </c>
      <c r="BR14" s="3">
        <v>105.61665357423409</v>
      </c>
      <c r="BS14" s="3">
        <v>524.70000000000005</v>
      </c>
      <c r="BT14" s="3"/>
      <c r="BU14" s="3">
        <v>1600.3</v>
      </c>
      <c r="BV14" s="3">
        <v>111.69819222447128</v>
      </c>
      <c r="BW14" s="3">
        <v>310.39999999999998</v>
      </c>
      <c r="BX14" s="3">
        <v>1910.6999999999998</v>
      </c>
      <c r="BY14" s="3">
        <v>116.21555866431481</v>
      </c>
      <c r="BZ14" s="3">
        <v>313.39999999999998</v>
      </c>
      <c r="CA14" s="3">
        <v>2224.1</v>
      </c>
      <c r="CB14" s="3">
        <v>114.87526470740148</v>
      </c>
      <c r="CC14" s="3">
        <v>195.2</v>
      </c>
      <c r="CD14" s="3">
        <v>2419.2999999999997</v>
      </c>
      <c r="CE14" s="3">
        <v>105.98414158671747</v>
      </c>
      <c r="CF14" s="3">
        <v>317</v>
      </c>
      <c r="CG14" s="3">
        <v>2736.2999999999997</v>
      </c>
      <c r="CH14" s="3">
        <v>108.64369093941077</v>
      </c>
      <c r="CI14" s="3">
        <v>330</v>
      </c>
      <c r="CJ14" s="3">
        <v>3066.2999999999997</v>
      </c>
      <c r="CK14" s="3">
        <v>113.051653578144</v>
      </c>
      <c r="CL14" s="3">
        <v>304.8</v>
      </c>
      <c r="CM14" s="3">
        <v>3371.1</v>
      </c>
      <c r="CN14" s="3">
        <v>109.36607838048273</v>
      </c>
      <c r="CO14" s="3">
        <v>298</v>
      </c>
      <c r="CP14" s="3">
        <v>3669.1</v>
      </c>
      <c r="CQ14" s="3">
        <v>108.0800047130906</v>
      </c>
      <c r="CR14" s="3">
        <v>448.9</v>
      </c>
      <c r="CS14" s="3">
        <v>4118</v>
      </c>
      <c r="CT14" s="3">
        <v>105.89929537622795</v>
      </c>
      <c r="CU14" s="3">
        <v>621.20000000000005</v>
      </c>
      <c r="CV14" s="3">
        <v>4739.2</v>
      </c>
      <c r="CW14" s="3">
        <v>101.82849530521474</v>
      </c>
    </row>
    <row r="15" spans="1:101" s="4" customFormat="1" ht="57" customHeight="1">
      <c r="A15" s="7" t="s">
        <v>2</v>
      </c>
      <c r="B15" s="37">
        <v>2420.1</v>
      </c>
      <c r="C15" s="5">
        <f>SUM(B15/O15*100)</f>
        <v>64.278884462151382</v>
      </c>
      <c r="D15" s="37">
        <v>2523.5</v>
      </c>
      <c r="E15" s="38">
        <f>B15+D15</f>
        <v>4943.6000000000004</v>
      </c>
      <c r="F15" s="37">
        <v>7306.8</v>
      </c>
      <c r="G15" s="38">
        <f>E15+F15</f>
        <v>12250.400000000001</v>
      </c>
      <c r="H15" s="34"/>
      <c r="I15" s="34"/>
      <c r="J15" s="34"/>
      <c r="K15" s="34"/>
      <c r="L15" s="34"/>
      <c r="M15" s="34"/>
      <c r="N15" s="34"/>
      <c r="O15" s="25">
        <v>3765</v>
      </c>
      <c r="P15" s="25" t="e">
        <f t="shared" si="5"/>
        <v>#DIV/0!</v>
      </c>
      <c r="Q15" s="25">
        <v>5582.3</v>
      </c>
      <c r="R15" s="29">
        <f t="shared" si="6"/>
        <v>9347.2999999999993</v>
      </c>
      <c r="S15" s="24">
        <v>5876.6</v>
      </c>
      <c r="T15" s="29">
        <f t="shared" si="7"/>
        <v>15223.9</v>
      </c>
      <c r="U15" s="30">
        <v>6177.3</v>
      </c>
      <c r="V15" s="30">
        <f t="shared" si="8"/>
        <v>21401.200000000001</v>
      </c>
      <c r="W15" s="24">
        <v>6063.4</v>
      </c>
      <c r="X15" s="30">
        <f t="shared" si="9"/>
        <v>27464.6</v>
      </c>
      <c r="Y15" s="24">
        <v>5187.6000000000004</v>
      </c>
      <c r="Z15" s="30">
        <f t="shared" si="10"/>
        <v>32652.199999999997</v>
      </c>
      <c r="AA15" s="24">
        <v>7451.5</v>
      </c>
      <c r="AB15" s="30">
        <f t="shared" si="0"/>
        <v>40103.699999999997</v>
      </c>
      <c r="AC15" s="24">
        <v>7278.1</v>
      </c>
      <c r="AD15" s="30">
        <f>AB15+AC15</f>
        <v>47381.799999999996</v>
      </c>
      <c r="AE15" s="24">
        <v>6619.8</v>
      </c>
      <c r="AF15" s="30">
        <f t="shared" si="1"/>
        <v>54001.599999999999</v>
      </c>
      <c r="AG15" s="24">
        <v>8407.7999999999993</v>
      </c>
      <c r="AH15" s="30">
        <f t="shared" si="1"/>
        <v>62409.399999999994</v>
      </c>
      <c r="AI15" s="24">
        <v>8940.7000000000007</v>
      </c>
      <c r="AJ15" s="30">
        <f t="shared" si="1"/>
        <v>71350.099999999991</v>
      </c>
      <c r="AK15" s="24">
        <v>7407.6</v>
      </c>
      <c r="AL15" s="30">
        <f t="shared" si="1"/>
        <v>78757.7</v>
      </c>
      <c r="AM15" s="24"/>
      <c r="AN15" s="5">
        <f t="shared" si="2"/>
        <v>0</v>
      </c>
      <c r="AO15" s="6">
        <v>4038.3</v>
      </c>
      <c r="AP15" s="5">
        <f t="shared" si="3"/>
        <v>90.52251686803703</v>
      </c>
      <c r="AQ15" s="5">
        <f t="shared" si="11"/>
        <v>4038.3</v>
      </c>
      <c r="AR15" s="5">
        <v>5719.5</v>
      </c>
      <c r="AS15" s="5">
        <f t="shared" si="4"/>
        <v>110.04117284900722</v>
      </c>
      <c r="AT15" s="5">
        <f t="shared" si="12"/>
        <v>9757.7999999999993</v>
      </c>
      <c r="AU15" s="5">
        <v>4884.6000000000004</v>
      </c>
      <c r="AV15" s="5">
        <f t="shared" si="13"/>
        <v>14642.4</v>
      </c>
      <c r="AW15" s="6">
        <v>5880.3</v>
      </c>
      <c r="AX15" s="5">
        <f t="shared" si="14"/>
        <v>20522.7</v>
      </c>
      <c r="AY15" s="6">
        <v>4665.5</v>
      </c>
      <c r="AZ15" s="5">
        <f t="shared" si="15"/>
        <v>25188.2</v>
      </c>
      <c r="BA15" s="5">
        <v>6327.2</v>
      </c>
      <c r="BB15" s="5">
        <f t="shared" si="16"/>
        <v>31515.4</v>
      </c>
      <c r="BC15" s="6">
        <v>6637</v>
      </c>
      <c r="BD15" s="5">
        <f t="shared" si="17"/>
        <v>38152.400000000001</v>
      </c>
      <c r="BE15" s="6">
        <v>6834.2</v>
      </c>
      <c r="BF15" s="5">
        <f t="shared" si="18"/>
        <v>44986.6</v>
      </c>
      <c r="BG15" s="5">
        <v>5095.1000000000004</v>
      </c>
      <c r="BH15" s="5">
        <f t="shared" si="19"/>
        <v>50081.7</v>
      </c>
      <c r="BI15" s="5">
        <v>6163.2</v>
      </c>
      <c r="BJ15" s="19">
        <f t="shared" si="20"/>
        <v>56244.899999999994</v>
      </c>
      <c r="BK15" s="19">
        <v>5605.3</v>
      </c>
      <c r="BL15" s="19">
        <f t="shared" si="21"/>
        <v>61850.2</v>
      </c>
      <c r="BM15" s="20"/>
      <c r="BN15" s="3">
        <v>2467</v>
      </c>
      <c r="BO15" s="3">
        <v>133.83605490153531</v>
      </c>
      <c r="BP15" s="3">
        <v>4461.1000000000004</v>
      </c>
      <c r="BQ15" s="3">
        <v>6928.1</v>
      </c>
      <c r="BR15" s="3">
        <v>153.43609505459216</v>
      </c>
      <c r="BS15" s="3">
        <v>5197.6000000000004</v>
      </c>
      <c r="BT15" s="3"/>
      <c r="BU15" s="3">
        <v>12125.7</v>
      </c>
      <c r="BV15" s="3">
        <v>124.96083927614494</v>
      </c>
      <c r="BW15" s="3">
        <v>5154.8999999999996</v>
      </c>
      <c r="BX15" s="3">
        <v>17280.599999999999</v>
      </c>
      <c r="BY15" s="3">
        <v>123.65632178150514</v>
      </c>
      <c r="BZ15" s="3">
        <v>6240.5</v>
      </c>
      <c r="CA15" s="3">
        <v>23521.1</v>
      </c>
      <c r="CB15" s="3">
        <v>126.48404773043811</v>
      </c>
      <c r="CC15" s="3">
        <v>5183.3999999999996</v>
      </c>
      <c r="CD15" s="3">
        <v>28704.5</v>
      </c>
      <c r="CE15" s="3">
        <v>119.24435028248588</v>
      </c>
      <c r="CF15" s="3">
        <v>5493.7</v>
      </c>
      <c r="CG15" s="3">
        <v>34198.199999999997</v>
      </c>
      <c r="CH15" s="3">
        <v>115.69823500157317</v>
      </c>
      <c r="CI15" s="3">
        <v>5465.5</v>
      </c>
      <c r="CJ15" s="3">
        <v>39663.699999999997</v>
      </c>
      <c r="CK15" s="3">
        <v>114.98091077490366</v>
      </c>
      <c r="CL15" s="3">
        <v>4483.7</v>
      </c>
      <c r="CM15" s="3">
        <v>44147.399999999994</v>
      </c>
      <c r="CN15" s="3">
        <v>113.63405876372245</v>
      </c>
      <c r="CO15" s="3">
        <v>5991.7</v>
      </c>
      <c r="CP15" s="3">
        <v>50139.099999999991</v>
      </c>
      <c r="CQ15" s="3">
        <v>112.99206742687159</v>
      </c>
      <c r="CR15" s="3">
        <v>6125.8</v>
      </c>
      <c r="CS15" s="3">
        <v>56264.899999999994</v>
      </c>
      <c r="CT15" s="3">
        <v>112.32761030145737</v>
      </c>
      <c r="CU15" s="3">
        <v>3321.4</v>
      </c>
      <c r="CV15" s="3">
        <v>59586.299999999996</v>
      </c>
      <c r="CW15" s="3">
        <v>110.38138497504733</v>
      </c>
    </row>
    <row r="16" spans="1:101" s="4" customFormat="1" ht="48.75" customHeight="1">
      <c r="A16" s="7" t="s">
        <v>3</v>
      </c>
      <c r="B16" s="37">
        <v>214.3</v>
      </c>
      <c r="C16" s="5">
        <f>SUM(B16/O16*100)</f>
        <v>48.451277413520238</v>
      </c>
      <c r="D16" s="37">
        <v>804.3</v>
      </c>
      <c r="E16" s="37">
        <f>B16+D16</f>
        <v>1018.5999999999999</v>
      </c>
      <c r="F16" s="38">
        <v>1448</v>
      </c>
      <c r="G16" s="38">
        <f>E16+F16</f>
        <v>2466.6</v>
      </c>
      <c r="H16" s="34"/>
      <c r="I16" s="34"/>
      <c r="J16" s="34"/>
      <c r="K16" s="34"/>
      <c r="L16" s="34"/>
      <c r="M16" s="34"/>
      <c r="N16" s="34"/>
      <c r="O16" s="25">
        <v>442.3</v>
      </c>
      <c r="P16" s="25" t="e">
        <f t="shared" si="5"/>
        <v>#DIV/0!</v>
      </c>
      <c r="Q16" s="25">
        <v>472.3</v>
      </c>
      <c r="R16" s="29">
        <f t="shared" si="6"/>
        <v>914.6</v>
      </c>
      <c r="S16" s="24">
        <v>278.8</v>
      </c>
      <c r="T16" s="29">
        <f t="shared" si="7"/>
        <v>1193.4000000000001</v>
      </c>
      <c r="U16" s="30">
        <v>249.4</v>
      </c>
      <c r="V16" s="30">
        <f t="shared" si="8"/>
        <v>1442.8000000000002</v>
      </c>
      <c r="W16" s="24">
        <v>794</v>
      </c>
      <c r="X16" s="30">
        <f t="shared" si="9"/>
        <v>2236.8000000000002</v>
      </c>
      <c r="Y16" s="24">
        <v>497.7</v>
      </c>
      <c r="Z16" s="30">
        <f t="shared" si="10"/>
        <v>2734.5</v>
      </c>
      <c r="AA16" s="24">
        <v>629.29999999999995</v>
      </c>
      <c r="AB16" s="30">
        <f t="shared" si="0"/>
        <v>3363.8</v>
      </c>
      <c r="AC16" s="24">
        <v>687.5</v>
      </c>
      <c r="AD16" s="30">
        <f>AB16+AC16</f>
        <v>4051.3</v>
      </c>
      <c r="AE16" s="24">
        <v>1441.4</v>
      </c>
      <c r="AF16" s="30">
        <f t="shared" si="1"/>
        <v>5492.7000000000007</v>
      </c>
      <c r="AG16" s="24">
        <v>808.7</v>
      </c>
      <c r="AH16" s="30">
        <f t="shared" si="1"/>
        <v>6301.4000000000005</v>
      </c>
      <c r="AI16" s="24">
        <v>1092.23</v>
      </c>
      <c r="AJ16" s="30">
        <f t="shared" si="1"/>
        <v>7393.630000000001</v>
      </c>
      <c r="AK16" s="24">
        <v>1009.6</v>
      </c>
      <c r="AL16" s="30">
        <f t="shared" si="1"/>
        <v>8403.2300000000014</v>
      </c>
      <c r="AM16" s="24"/>
      <c r="AN16" s="5">
        <f t="shared" si="2"/>
        <v>0</v>
      </c>
      <c r="AO16" s="5">
        <v>357.3</v>
      </c>
      <c r="AP16" s="5">
        <f t="shared" si="3"/>
        <v>23.82</v>
      </c>
      <c r="AQ16" s="5">
        <f t="shared" si="11"/>
        <v>357.3</v>
      </c>
      <c r="AR16" s="5">
        <v>475.6</v>
      </c>
      <c r="AS16" s="5">
        <f t="shared" si="4"/>
        <v>135.92454987139183</v>
      </c>
      <c r="AT16" s="5">
        <f t="shared" si="12"/>
        <v>832.90000000000009</v>
      </c>
      <c r="AU16" s="5">
        <v>78.5</v>
      </c>
      <c r="AV16" s="5">
        <f t="shared" si="13"/>
        <v>911.40000000000009</v>
      </c>
      <c r="AW16" s="6">
        <v>435.4</v>
      </c>
      <c r="AX16" s="5">
        <f t="shared" si="14"/>
        <v>1346.8000000000002</v>
      </c>
      <c r="AY16" s="6">
        <v>438.7</v>
      </c>
      <c r="AZ16" s="5">
        <f t="shared" si="15"/>
        <v>1785.5000000000002</v>
      </c>
      <c r="BA16" s="5">
        <v>399</v>
      </c>
      <c r="BB16" s="5">
        <f t="shared" si="16"/>
        <v>2184.5</v>
      </c>
      <c r="BC16" s="6">
        <v>662.8</v>
      </c>
      <c r="BD16" s="5">
        <f t="shared" si="17"/>
        <v>2847.3</v>
      </c>
      <c r="BE16" s="6">
        <v>277.10000000000002</v>
      </c>
      <c r="BF16" s="5">
        <f t="shared" si="18"/>
        <v>3124.4</v>
      </c>
      <c r="BG16" s="5">
        <v>525.79999999999995</v>
      </c>
      <c r="BH16" s="5">
        <f t="shared" si="19"/>
        <v>3650.2</v>
      </c>
      <c r="BI16" s="5">
        <v>713.3</v>
      </c>
      <c r="BJ16" s="19">
        <f t="shared" si="20"/>
        <v>4363.5</v>
      </c>
      <c r="BK16" s="21">
        <v>301.2</v>
      </c>
      <c r="BL16" s="19">
        <f t="shared" si="21"/>
        <v>4664.7</v>
      </c>
      <c r="BM16" s="20"/>
      <c r="BN16" s="3">
        <v>38.700000000000003</v>
      </c>
      <c r="BO16" s="3">
        <v>3.0407794452738277</v>
      </c>
      <c r="BP16" s="3">
        <v>1500</v>
      </c>
      <c r="BQ16" s="3">
        <v>1538.7</v>
      </c>
      <c r="BR16" s="3">
        <v>58.981140754369818</v>
      </c>
      <c r="BS16" s="3">
        <v>349.9</v>
      </c>
      <c r="BT16" s="3"/>
      <c r="BU16" s="3">
        <v>1888.6</v>
      </c>
      <c r="BV16" s="3">
        <v>63.505834089915595</v>
      </c>
      <c r="BW16" s="3">
        <v>0</v>
      </c>
      <c r="BX16" s="3">
        <v>1888.6</v>
      </c>
      <c r="BY16" s="3">
        <v>54.734096507752497</v>
      </c>
      <c r="BZ16" s="3">
        <v>0</v>
      </c>
      <c r="CA16" s="3">
        <v>1888.6</v>
      </c>
      <c r="CB16" s="3">
        <v>46.503496503496507</v>
      </c>
      <c r="CC16" s="3">
        <v>213.1</v>
      </c>
      <c r="CD16" s="3">
        <v>2101.6999999999998</v>
      </c>
      <c r="CE16" s="3">
        <v>45.577169128011619</v>
      </c>
      <c r="CF16" s="3">
        <v>91.6</v>
      </c>
      <c r="CG16" s="3">
        <v>2193.2999999999997</v>
      </c>
      <c r="CH16" s="3">
        <v>40.576090576090571</v>
      </c>
      <c r="CI16" s="3">
        <v>370.7</v>
      </c>
      <c r="CJ16" s="3">
        <v>2563.9999999999995</v>
      </c>
      <c r="CK16" s="3">
        <v>41.23313445797082</v>
      </c>
      <c r="CL16" s="3">
        <v>89.2</v>
      </c>
      <c r="CM16" s="3">
        <v>2653.1999999999994</v>
      </c>
      <c r="CN16" s="3">
        <v>37.691783157176943</v>
      </c>
      <c r="CO16" s="3">
        <v>122.6</v>
      </c>
      <c r="CP16" s="3">
        <v>2775.7999999999993</v>
      </c>
      <c r="CQ16" s="3">
        <v>34.821551778209866</v>
      </c>
      <c r="CR16" s="3">
        <v>202.2</v>
      </c>
      <c r="CS16" s="3">
        <v>2977.9999999999991</v>
      </c>
      <c r="CT16" s="3">
        <v>36.896620081276623</v>
      </c>
      <c r="CU16" s="3">
        <v>276.3</v>
      </c>
      <c r="CV16" s="3">
        <v>3254.2999999999993</v>
      </c>
      <c r="CW16" s="3">
        <v>37.909022074669451</v>
      </c>
    </row>
    <row r="17" spans="1:101" s="4" customFormat="1" ht="51.75" customHeight="1">
      <c r="A17" s="7" t="s">
        <v>4</v>
      </c>
      <c r="B17" s="37">
        <v>1024.8</v>
      </c>
      <c r="C17" s="5">
        <f>SUM(B17/O17*100)</f>
        <v>36.116299559471365</v>
      </c>
      <c r="D17" s="37">
        <v>2187.1</v>
      </c>
      <c r="E17" s="37">
        <f>B17+D17</f>
        <v>3211.8999999999996</v>
      </c>
      <c r="F17" s="37">
        <v>6147.7</v>
      </c>
      <c r="G17" s="38">
        <f>E17+F17</f>
        <v>9359.5999999999985</v>
      </c>
      <c r="H17" s="34"/>
      <c r="I17" s="34"/>
      <c r="J17" s="34"/>
      <c r="K17" s="34"/>
      <c r="L17" s="34"/>
      <c r="M17" s="34"/>
      <c r="N17" s="34"/>
      <c r="O17" s="25">
        <v>2837.5</v>
      </c>
      <c r="P17" s="25" t="e">
        <f t="shared" si="5"/>
        <v>#DIV/0!</v>
      </c>
      <c r="Q17" s="25">
        <v>3588.6</v>
      </c>
      <c r="R17" s="29">
        <f t="shared" si="6"/>
        <v>6426.1</v>
      </c>
      <c r="S17" s="24">
        <v>4859.3</v>
      </c>
      <c r="T17" s="29">
        <f t="shared" si="7"/>
        <v>11285.400000000001</v>
      </c>
      <c r="U17" s="30">
        <v>4488.2</v>
      </c>
      <c r="V17" s="30">
        <f t="shared" si="8"/>
        <v>15773.600000000002</v>
      </c>
      <c r="W17" s="24">
        <v>4379.3</v>
      </c>
      <c r="X17" s="30">
        <f t="shared" si="9"/>
        <v>20152.900000000001</v>
      </c>
      <c r="Y17" s="24">
        <v>4703.3999999999996</v>
      </c>
      <c r="Z17" s="30">
        <f t="shared" si="10"/>
        <v>24856.300000000003</v>
      </c>
      <c r="AA17" s="32">
        <v>6816</v>
      </c>
      <c r="AB17" s="30">
        <f t="shared" si="0"/>
        <v>31672.300000000003</v>
      </c>
      <c r="AC17" s="24">
        <v>8792.5</v>
      </c>
      <c r="AD17" s="30">
        <f>AB17+AC17</f>
        <v>40464.800000000003</v>
      </c>
      <c r="AE17" s="24">
        <v>6946.7</v>
      </c>
      <c r="AF17" s="30">
        <f t="shared" si="1"/>
        <v>47411.5</v>
      </c>
      <c r="AG17" s="24">
        <v>8611.1</v>
      </c>
      <c r="AH17" s="24">
        <f t="shared" si="1"/>
        <v>56022.6</v>
      </c>
      <c r="AI17" s="24">
        <v>8346.7999999999993</v>
      </c>
      <c r="AJ17" s="30">
        <f t="shared" si="1"/>
        <v>64369.399999999994</v>
      </c>
      <c r="AK17" s="24">
        <v>6206</v>
      </c>
      <c r="AL17" s="30">
        <f t="shared" si="1"/>
        <v>70575.399999999994</v>
      </c>
      <c r="AM17" s="24"/>
      <c r="AN17" s="5">
        <f t="shared" si="2"/>
        <v>0</v>
      </c>
      <c r="AO17" s="6">
        <v>3670.4</v>
      </c>
      <c r="AP17" s="5">
        <f t="shared" si="3"/>
        <v>262.80968065301448</v>
      </c>
      <c r="AQ17" s="5">
        <f t="shared" si="11"/>
        <v>3670.4</v>
      </c>
      <c r="AR17" s="6">
        <v>3910.5</v>
      </c>
      <c r="AS17" s="5">
        <f t="shared" si="4"/>
        <v>175.09962835266197</v>
      </c>
      <c r="AT17" s="5">
        <f t="shared" si="12"/>
        <v>7580.9</v>
      </c>
      <c r="AU17" s="5">
        <v>3919.9</v>
      </c>
      <c r="AV17" s="5">
        <f t="shared" si="13"/>
        <v>11500.8</v>
      </c>
      <c r="AW17" s="6">
        <v>3506</v>
      </c>
      <c r="AX17" s="5">
        <f t="shared" si="14"/>
        <v>15006.8</v>
      </c>
      <c r="AY17" s="6">
        <v>6138.9</v>
      </c>
      <c r="AZ17" s="5">
        <f t="shared" si="15"/>
        <v>21145.699999999997</v>
      </c>
      <c r="BA17" s="5">
        <v>6161.9</v>
      </c>
      <c r="BB17" s="5">
        <f t="shared" si="16"/>
        <v>27307.599999999999</v>
      </c>
      <c r="BC17" s="6">
        <v>6138</v>
      </c>
      <c r="BD17" s="5">
        <f t="shared" si="17"/>
        <v>33445.599999999999</v>
      </c>
      <c r="BE17" s="6">
        <v>8193.4</v>
      </c>
      <c r="BF17" s="5">
        <f t="shared" si="18"/>
        <v>41639</v>
      </c>
      <c r="BG17" s="5">
        <v>7108</v>
      </c>
      <c r="BH17" s="5">
        <f t="shared" si="19"/>
        <v>48747</v>
      </c>
      <c r="BI17" s="5">
        <v>8142.3</v>
      </c>
      <c r="BJ17" s="19">
        <f t="shared" si="20"/>
        <v>56889.3</v>
      </c>
      <c r="BK17" s="21">
        <v>4976.3</v>
      </c>
      <c r="BL17" s="19">
        <f t="shared" si="21"/>
        <v>61865.600000000006</v>
      </c>
      <c r="BM17" s="20"/>
      <c r="BN17" s="3">
        <v>1593.5</v>
      </c>
      <c r="BO17" s="3">
        <v>723.98909586551565</v>
      </c>
      <c r="BP17" s="3">
        <v>1396.6</v>
      </c>
      <c r="BQ17" s="3">
        <v>2990.1</v>
      </c>
      <c r="BR17" s="3">
        <v>304.64595007641367</v>
      </c>
      <c r="BS17" s="3">
        <v>2233.3000000000002</v>
      </c>
      <c r="BT17" s="3"/>
      <c r="BU17" s="3">
        <v>5223.3999999999996</v>
      </c>
      <c r="BV17" s="3">
        <v>133.88184031782646</v>
      </c>
      <c r="BW17" s="3">
        <v>3651.2</v>
      </c>
      <c r="BX17" s="3">
        <v>8874.5999999999985</v>
      </c>
      <c r="BY17" s="3">
        <v>145.96141510830412</v>
      </c>
      <c r="BZ17" s="3">
        <v>4364.5</v>
      </c>
      <c r="CA17" s="3">
        <v>13239.099999999999</v>
      </c>
      <c r="CB17" s="3">
        <v>157.57269189111986</v>
      </c>
      <c r="CC17" s="3">
        <v>5354.9</v>
      </c>
      <c r="CD17" s="3">
        <v>18594</v>
      </c>
      <c r="CE17" s="3">
        <v>181.63169616692062</v>
      </c>
      <c r="CF17" s="3">
        <v>4671.5</v>
      </c>
      <c r="CG17" s="3">
        <v>23265.5</v>
      </c>
      <c r="CH17" s="3">
        <v>185.93360398951475</v>
      </c>
      <c r="CI17" s="3">
        <v>4609.2</v>
      </c>
      <c r="CJ17" s="3">
        <v>27874.7</v>
      </c>
      <c r="CK17" s="3">
        <v>192.26715593292823</v>
      </c>
      <c r="CL17" s="3">
        <v>5784.9</v>
      </c>
      <c r="CM17" s="3">
        <v>33659.599999999999</v>
      </c>
      <c r="CN17" s="3">
        <v>202.23142134450046</v>
      </c>
      <c r="CO17" s="3">
        <v>5447.3</v>
      </c>
      <c r="CP17" s="3">
        <v>39106.9</v>
      </c>
      <c r="CQ17" s="3">
        <v>192.38515501244623</v>
      </c>
      <c r="CR17" s="3">
        <v>5963.9</v>
      </c>
      <c r="CS17" s="3">
        <v>45070.8</v>
      </c>
      <c r="CT17" s="3">
        <v>183.86413795072841</v>
      </c>
      <c r="CU17" s="3">
        <v>4563.1000000000004</v>
      </c>
      <c r="CV17" s="3">
        <v>49633.9</v>
      </c>
      <c r="CW17" s="3">
        <v>173.52022961743248</v>
      </c>
    </row>
    <row r="18" spans="1:101" s="4" customFormat="1" ht="98.25" customHeight="1">
      <c r="A18" s="7" t="s">
        <v>5</v>
      </c>
      <c r="B18" s="38">
        <v>0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4"/>
      <c r="I18" s="34"/>
      <c r="J18" s="34"/>
      <c r="K18" s="34"/>
      <c r="L18" s="34"/>
      <c r="M18" s="34"/>
      <c r="N18" s="34"/>
      <c r="O18" s="25">
        <v>417.2</v>
      </c>
      <c r="P18" s="25" t="e">
        <f t="shared" si="5"/>
        <v>#DIV/0!</v>
      </c>
      <c r="Q18" s="25">
        <v>304</v>
      </c>
      <c r="R18" s="29">
        <f t="shared" si="6"/>
        <v>721.2</v>
      </c>
      <c r="S18" s="24">
        <v>321</v>
      </c>
      <c r="T18" s="29">
        <f t="shared" si="7"/>
        <v>1042.2</v>
      </c>
      <c r="U18" s="30">
        <v>229.4</v>
      </c>
      <c r="V18" s="30">
        <f t="shared" si="8"/>
        <v>1271.6000000000001</v>
      </c>
      <c r="W18" s="24">
        <v>200</v>
      </c>
      <c r="X18" s="30">
        <f t="shared" si="9"/>
        <v>1471.6000000000001</v>
      </c>
      <c r="Y18" s="24">
        <v>200</v>
      </c>
      <c r="Z18" s="30">
        <f t="shared" si="10"/>
        <v>1671.6000000000001</v>
      </c>
      <c r="AA18" s="24">
        <v>141.6</v>
      </c>
      <c r="AB18" s="30">
        <f t="shared" si="0"/>
        <v>1813.2</v>
      </c>
      <c r="AC18" s="24">
        <v>108.8</v>
      </c>
      <c r="AD18" s="30">
        <f t="shared" ref="AD18" si="22">AB18+AC18</f>
        <v>1922</v>
      </c>
      <c r="AE18" s="24">
        <v>62.2</v>
      </c>
      <c r="AF18" s="30">
        <f t="shared" si="1"/>
        <v>1984.2</v>
      </c>
      <c r="AG18" s="24">
        <v>66.5</v>
      </c>
      <c r="AH18" s="24">
        <f t="shared" si="1"/>
        <v>2050.6999999999998</v>
      </c>
      <c r="AI18" s="24">
        <v>30.6</v>
      </c>
      <c r="AJ18" s="30">
        <f t="shared" si="1"/>
        <v>2081.2999999999997</v>
      </c>
      <c r="AK18" s="24"/>
      <c r="AL18" s="24"/>
      <c r="AM18" s="24"/>
      <c r="AN18" s="5">
        <f t="shared" si="2"/>
        <v>0</v>
      </c>
      <c r="AO18" s="6">
        <v>356.6</v>
      </c>
      <c r="AP18" s="5">
        <f t="shared" si="3"/>
        <v>104.94408475573866</v>
      </c>
      <c r="AQ18" s="5">
        <f t="shared" si="11"/>
        <v>356.6</v>
      </c>
      <c r="AR18" s="5">
        <v>416.5</v>
      </c>
      <c r="AS18" s="5">
        <f t="shared" si="4"/>
        <v>100.07208073041807</v>
      </c>
      <c r="AT18" s="5">
        <f t="shared" si="12"/>
        <v>773.1</v>
      </c>
      <c r="AU18" s="5">
        <v>448.8</v>
      </c>
      <c r="AV18" s="5">
        <f t="shared" si="13"/>
        <v>1221.9000000000001</v>
      </c>
      <c r="AW18" s="5">
        <v>432.3</v>
      </c>
      <c r="AX18" s="5">
        <f t="shared" si="14"/>
        <v>1654.2</v>
      </c>
      <c r="AY18" s="5">
        <v>268.89999999999998</v>
      </c>
      <c r="AZ18" s="5">
        <f t="shared" si="15"/>
        <v>1923.1</v>
      </c>
      <c r="BA18" s="5">
        <v>362.2</v>
      </c>
      <c r="BB18" s="5">
        <f t="shared" si="16"/>
        <v>2285.2999999999997</v>
      </c>
      <c r="BC18" s="5">
        <v>268.8</v>
      </c>
      <c r="BD18" s="5">
        <f t="shared" si="17"/>
        <v>2554.1</v>
      </c>
      <c r="BE18" s="5">
        <v>480.2</v>
      </c>
      <c r="BF18" s="5">
        <f t="shared" si="18"/>
        <v>3034.2999999999997</v>
      </c>
      <c r="BG18" s="5">
        <v>423.8</v>
      </c>
      <c r="BH18" s="5">
        <f t="shared" si="19"/>
        <v>3458.1</v>
      </c>
      <c r="BI18" s="5">
        <v>494.5</v>
      </c>
      <c r="BJ18" s="19">
        <f t="shared" si="20"/>
        <v>3952.6</v>
      </c>
      <c r="BK18" s="19">
        <v>459</v>
      </c>
      <c r="BL18" s="19">
        <f t="shared" si="21"/>
        <v>4411.6000000000004</v>
      </c>
      <c r="BM18" s="20"/>
      <c r="BN18" s="3">
        <v>379</v>
      </c>
      <c r="BO18" s="3">
        <v>145.32208588957053</v>
      </c>
      <c r="BP18" s="3">
        <v>339.8</v>
      </c>
      <c r="BQ18" s="3">
        <v>718.8</v>
      </c>
      <c r="BR18" s="3">
        <v>140.11695906432749</v>
      </c>
      <c r="BS18" s="3">
        <v>416.2</v>
      </c>
      <c r="BT18" s="3"/>
      <c r="BU18" s="3">
        <v>1135</v>
      </c>
      <c r="BV18" s="3">
        <v>146.52723986573716</v>
      </c>
      <c r="BW18" s="3">
        <v>422.7</v>
      </c>
      <c r="BX18" s="3">
        <v>1557.7</v>
      </c>
      <c r="BY18" s="3">
        <v>142.82963506326794</v>
      </c>
      <c r="BZ18" s="3">
        <v>426.5</v>
      </c>
      <c r="CA18" s="3">
        <v>1984.2</v>
      </c>
      <c r="CB18" s="3">
        <v>135.49576618410271</v>
      </c>
      <c r="CC18" s="3">
        <v>427.3</v>
      </c>
      <c r="CD18" s="3">
        <v>2411.5</v>
      </c>
      <c r="CE18" s="3">
        <v>130.3020478737775</v>
      </c>
      <c r="CF18" s="3">
        <v>397.5</v>
      </c>
      <c r="CG18" s="3">
        <v>2809</v>
      </c>
      <c r="CH18" s="3">
        <v>125.56995976754581</v>
      </c>
      <c r="CI18" s="3">
        <v>395.4</v>
      </c>
      <c r="CJ18" s="3">
        <v>3204.4</v>
      </c>
      <c r="CK18" s="3">
        <v>122.15148858308238</v>
      </c>
      <c r="CL18" s="3">
        <v>395.8</v>
      </c>
      <c r="CM18" s="3">
        <v>3600.2000000000003</v>
      </c>
      <c r="CN18" s="3">
        <v>114.32472769997779</v>
      </c>
      <c r="CO18" s="3">
        <v>497</v>
      </c>
      <c r="CP18" s="3">
        <v>4097.2000000000007</v>
      </c>
      <c r="CQ18" s="3">
        <v>112.12610492323694</v>
      </c>
      <c r="CR18" s="3">
        <v>466.2</v>
      </c>
      <c r="CS18" s="3">
        <v>4563.4000000000005</v>
      </c>
      <c r="CT18" s="3">
        <v>109.91641977984924</v>
      </c>
      <c r="CU18" s="3">
        <v>424.7</v>
      </c>
      <c r="CV18" s="3">
        <v>4988.1000000000004</v>
      </c>
      <c r="CW18" s="3">
        <v>105.93144750254841</v>
      </c>
    </row>
    <row r="19" spans="1:101" s="4" customFormat="1" ht="98.25" customHeight="1">
      <c r="A19" s="7" t="s">
        <v>104</v>
      </c>
      <c r="B19" s="38">
        <v>593056.1</v>
      </c>
      <c r="C19" s="38"/>
      <c r="D19" s="37">
        <v>526204.9</v>
      </c>
      <c r="E19" s="38">
        <f>B19+D19</f>
        <v>1119261</v>
      </c>
      <c r="F19" s="37">
        <v>969737.9</v>
      </c>
      <c r="G19" s="38">
        <f>E19+F19</f>
        <v>2088998.9</v>
      </c>
      <c r="H19" s="37">
        <v>1104935.6000000001</v>
      </c>
      <c r="I19" s="38">
        <f>G19+H19</f>
        <v>3193934.5</v>
      </c>
      <c r="J19" s="34"/>
      <c r="K19" s="34"/>
      <c r="L19" s="34"/>
      <c r="M19" s="34"/>
      <c r="N19" s="34"/>
      <c r="O19" s="25"/>
      <c r="P19" s="25"/>
      <c r="Q19" s="25"/>
      <c r="R19" s="29"/>
      <c r="S19" s="24"/>
      <c r="T19" s="29"/>
      <c r="U19" s="30"/>
      <c r="V19" s="30"/>
      <c r="W19" s="24"/>
      <c r="X19" s="30"/>
      <c r="Y19" s="24"/>
      <c r="Z19" s="30"/>
      <c r="AA19" s="24"/>
      <c r="AB19" s="30"/>
      <c r="AC19" s="24"/>
      <c r="AD19" s="30"/>
      <c r="AE19" s="24"/>
      <c r="AF19" s="30"/>
      <c r="AG19" s="24"/>
      <c r="AH19" s="24"/>
      <c r="AI19" s="24"/>
      <c r="AJ19" s="30"/>
      <c r="AK19" s="24"/>
      <c r="AL19" s="24"/>
      <c r="AM19" s="24"/>
      <c r="AN19" s="5"/>
      <c r="AO19" s="6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19"/>
      <c r="BK19" s="19"/>
      <c r="BL19" s="19"/>
      <c r="BM19" s="20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</row>
    <row r="20" spans="1:101" s="4" customFormat="1" ht="98.25" customHeight="1">
      <c r="A20" s="7" t="s">
        <v>105</v>
      </c>
      <c r="B20" s="38">
        <v>10049.9</v>
      </c>
      <c r="C20" s="38"/>
      <c r="D20" s="37">
        <v>9893.5</v>
      </c>
      <c r="E20" s="38">
        <f>B20+D20</f>
        <v>19943.400000000001</v>
      </c>
      <c r="F20" s="37">
        <v>10698.35</v>
      </c>
      <c r="G20" s="38">
        <f>E20+F20</f>
        <v>30641.75</v>
      </c>
      <c r="H20" s="40">
        <v>11397.26</v>
      </c>
      <c r="I20" s="38">
        <f>G20+H20</f>
        <v>42039.01</v>
      </c>
      <c r="J20" s="34"/>
      <c r="K20" s="34"/>
      <c r="L20" s="34"/>
      <c r="M20" s="34"/>
      <c r="N20" s="34"/>
      <c r="O20" s="25"/>
      <c r="P20" s="25"/>
      <c r="Q20" s="25"/>
      <c r="R20" s="29"/>
      <c r="S20" s="24"/>
      <c r="T20" s="29"/>
      <c r="U20" s="30"/>
      <c r="V20" s="30"/>
      <c r="W20" s="24"/>
      <c r="X20" s="30"/>
      <c r="Y20" s="24"/>
      <c r="Z20" s="30"/>
      <c r="AA20" s="24"/>
      <c r="AB20" s="30"/>
      <c r="AC20" s="24"/>
      <c r="AD20" s="30"/>
      <c r="AE20" s="24"/>
      <c r="AF20" s="30"/>
      <c r="AG20" s="24"/>
      <c r="AH20" s="24"/>
      <c r="AI20" s="24"/>
      <c r="AJ20" s="30"/>
      <c r="AK20" s="24"/>
      <c r="AL20" s="24"/>
      <c r="AM20" s="24"/>
      <c r="AN20" s="5"/>
      <c r="AO20" s="6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19"/>
      <c r="BK20" s="19"/>
      <c r="BL20" s="19"/>
      <c r="BM20" s="20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</row>
    <row r="21" spans="1:101" s="4" customFormat="1" ht="98.25" customHeight="1">
      <c r="A21" s="7" t="s">
        <v>106</v>
      </c>
      <c r="B21" s="38">
        <v>246</v>
      </c>
      <c r="C21" s="38"/>
      <c r="D21" s="38">
        <v>455</v>
      </c>
      <c r="E21" s="38">
        <f>B21+D21</f>
        <v>701</v>
      </c>
      <c r="F21" s="39">
        <v>411.7</v>
      </c>
      <c r="G21" s="38">
        <f>E21+F21</f>
        <v>1112.7</v>
      </c>
      <c r="H21" s="37">
        <v>408</v>
      </c>
      <c r="I21" s="38">
        <f>G21+H21</f>
        <v>1520.7</v>
      </c>
      <c r="J21" s="34"/>
      <c r="K21" s="34"/>
      <c r="L21" s="34"/>
      <c r="M21" s="34"/>
      <c r="N21" s="34"/>
      <c r="O21" s="25"/>
      <c r="P21" s="25"/>
      <c r="Q21" s="25"/>
      <c r="R21" s="29"/>
      <c r="S21" s="24"/>
      <c r="T21" s="29"/>
      <c r="U21" s="30"/>
      <c r="V21" s="30"/>
      <c r="W21" s="24"/>
      <c r="X21" s="30"/>
      <c r="Y21" s="24"/>
      <c r="Z21" s="30"/>
      <c r="AA21" s="24"/>
      <c r="AB21" s="30"/>
      <c r="AC21" s="24"/>
      <c r="AD21" s="30"/>
      <c r="AE21" s="24"/>
      <c r="AF21" s="30"/>
      <c r="AG21" s="24"/>
      <c r="AH21" s="24"/>
      <c r="AI21" s="24"/>
      <c r="AJ21" s="30"/>
      <c r="AK21" s="24"/>
      <c r="AL21" s="24"/>
      <c r="AM21" s="24"/>
      <c r="AN21" s="5"/>
      <c r="AO21" s="6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19"/>
      <c r="BK21" s="19"/>
      <c r="BL21" s="19"/>
      <c r="BM21" s="20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</row>
    <row r="22" spans="1:101" s="4" customFormat="1" ht="98.25" customHeight="1">
      <c r="A22" s="7" t="s">
        <v>107</v>
      </c>
      <c r="B22" s="38">
        <v>0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4"/>
      <c r="I22" s="34"/>
      <c r="J22" s="34"/>
      <c r="K22" s="34"/>
      <c r="L22" s="34"/>
      <c r="M22" s="34"/>
      <c r="N22" s="34"/>
      <c r="O22" s="25"/>
      <c r="P22" s="25"/>
      <c r="Q22" s="25"/>
      <c r="R22" s="29"/>
      <c r="S22" s="24"/>
      <c r="T22" s="29"/>
      <c r="U22" s="30"/>
      <c r="V22" s="30"/>
      <c r="W22" s="24"/>
      <c r="X22" s="30"/>
      <c r="Y22" s="24"/>
      <c r="Z22" s="30"/>
      <c r="AA22" s="24"/>
      <c r="AB22" s="30"/>
      <c r="AC22" s="24"/>
      <c r="AD22" s="30"/>
      <c r="AE22" s="24"/>
      <c r="AF22" s="30"/>
      <c r="AG22" s="24"/>
      <c r="AH22" s="24"/>
      <c r="AI22" s="24"/>
      <c r="AJ22" s="30"/>
      <c r="AK22" s="24"/>
      <c r="AL22" s="24"/>
      <c r="AM22" s="24"/>
      <c r="AN22" s="5"/>
      <c r="AO22" s="6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19"/>
      <c r="BK22" s="19"/>
      <c r="BL22" s="19"/>
      <c r="BM22" s="20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</row>
    <row r="23" spans="1:101" s="14" customFormat="1" ht="35.25" customHeight="1">
      <c r="A23" s="9" t="s">
        <v>6</v>
      </c>
      <c r="B23" s="33">
        <f>SUM(B13:B18)</f>
        <v>4398.1000000000004</v>
      </c>
      <c r="C23" s="26">
        <f>SUM(C13:C22)</f>
        <v>411.25872881543671</v>
      </c>
      <c r="D23" s="9">
        <f>SUM(D13:D22)</f>
        <v>542804.4</v>
      </c>
      <c r="E23" s="33">
        <f>SUM(E13:E22)</f>
        <v>1150554.5</v>
      </c>
      <c r="F23" s="9">
        <f>SUM(F13:F22)</f>
        <v>996519.64999999991</v>
      </c>
      <c r="G23" s="9">
        <f>SUM(G13:G22)</f>
        <v>2147074.15</v>
      </c>
      <c r="H23" s="9"/>
      <c r="I23" s="9"/>
      <c r="J23" s="9"/>
      <c r="K23" s="9"/>
      <c r="L23" s="9"/>
      <c r="M23" s="9"/>
      <c r="N23" s="9"/>
      <c r="O23" s="26">
        <f>SUM(O13:O18)</f>
        <v>8050.1</v>
      </c>
      <c r="P23" s="26" t="e">
        <f t="shared" si="5"/>
        <v>#DIV/0!</v>
      </c>
      <c r="Q23" s="26">
        <f>SUM(Q13:Q18)</f>
        <v>10469.5</v>
      </c>
      <c r="R23" s="26">
        <f t="shared" si="6"/>
        <v>18519.599999999999</v>
      </c>
      <c r="S23" s="9">
        <f>SUM(S13:S18)</f>
        <v>11957.1</v>
      </c>
      <c r="T23" s="9">
        <f t="shared" si="7"/>
        <v>30476.699999999997</v>
      </c>
      <c r="U23" s="31">
        <f>SUM(U13:U18)</f>
        <v>11475.999999999998</v>
      </c>
      <c r="V23" s="31">
        <f t="shared" si="8"/>
        <v>41952.7</v>
      </c>
      <c r="W23" s="31">
        <f>SUM(W13:W18)</f>
        <v>11900.099999999999</v>
      </c>
      <c r="X23" s="31">
        <f t="shared" si="9"/>
        <v>53852.799999999996</v>
      </c>
      <c r="Y23" s="9">
        <f>SUM(Y13:Y18)</f>
        <v>11036.2</v>
      </c>
      <c r="Z23" s="31">
        <f>SUM(Z13:Z18)</f>
        <v>64889</v>
      </c>
      <c r="AA23" s="33">
        <f>AA13+AA14+AA15+AA16+AA17+AA18</f>
        <v>15453.7</v>
      </c>
      <c r="AB23" s="31">
        <f t="shared" ref="AB23:AL23" si="23">SUM(AB13:AB18)</f>
        <v>80342.7</v>
      </c>
      <c r="AC23" s="9">
        <f t="shared" si="23"/>
        <v>17272</v>
      </c>
      <c r="AD23" s="9">
        <f t="shared" si="23"/>
        <v>97614.700000000012</v>
      </c>
      <c r="AE23" s="9">
        <f t="shared" si="23"/>
        <v>15521.100000000002</v>
      </c>
      <c r="AF23" s="9">
        <f t="shared" si="23"/>
        <v>113135.8</v>
      </c>
      <c r="AG23" s="9">
        <f t="shared" si="23"/>
        <v>19188.800000000003</v>
      </c>
      <c r="AH23" s="9">
        <f t="shared" si="23"/>
        <v>132324.6</v>
      </c>
      <c r="AI23" s="9">
        <f t="shared" si="23"/>
        <v>19021.629999999997</v>
      </c>
      <c r="AJ23" s="31">
        <f t="shared" si="23"/>
        <v>151346.22999999998</v>
      </c>
      <c r="AK23" s="9">
        <f t="shared" si="23"/>
        <v>15348</v>
      </c>
      <c r="AL23" s="31">
        <f t="shared" si="23"/>
        <v>164612.93</v>
      </c>
      <c r="AM23" s="9"/>
      <c r="AN23" s="10">
        <f t="shared" si="2"/>
        <v>0</v>
      </c>
      <c r="AO23" s="10">
        <f>SUM(AO13:AO18)</f>
        <v>8925.5</v>
      </c>
      <c r="AP23" s="11">
        <f t="shared" si="3"/>
        <v>105.79373451705052</v>
      </c>
      <c r="AQ23" s="12">
        <f t="shared" si="11"/>
        <v>8925.5</v>
      </c>
      <c r="AR23" s="10">
        <f>SUM(AR13:AR18)</f>
        <v>11114.1</v>
      </c>
      <c r="AS23" s="11">
        <f t="shared" si="4"/>
        <v>125.42856820413274</v>
      </c>
      <c r="AT23" s="10">
        <f t="shared" si="12"/>
        <v>20039.599999999999</v>
      </c>
      <c r="AU23" s="10">
        <f>SUM(AU13:AU18)</f>
        <v>9659.6</v>
      </c>
      <c r="AV23" s="10">
        <f t="shared" si="13"/>
        <v>29699.199999999997</v>
      </c>
      <c r="AW23" s="10">
        <f>SUM(AW13:AW18)</f>
        <v>10514.399999999998</v>
      </c>
      <c r="AX23" s="11">
        <f t="shared" si="14"/>
        <v>40213.599999999991</v>
      </c>
      <c r="AY23" s="10">
        <f>SUM(AY13:AY18)</f>
        <v>11731.4</v>
      </c>
      <c r="AZ23" s="10">
        <f t="shared" si="15"/>
        <v>51944.999999999993</v>
      </c>
      <c r="BA23" s="10">
        <f>SUM(BA13:BA18)</f>
        <v>13656.6</v>
      </c>
      <c r="BB23" s="10">
        <f>SUM(BB13:BB18)</f>
        <v>65601.600000000006</v>
      </c>
      <c r="BC23" s="10">
        <f>SUM(BC13:BC18)</f>
        <v>13914.3</v>
      </c>
      <c r="BD23" s="10">
        <f t="shared" si="17"/>
        <v>79515.900000000009</v>
      </c>
      <c r="BE23" s="10">
        <f>SUM(BE13:BE18)</f>
        <v>15940.900000000001</v>
      </c>
      <c r="BF23" s="11">
        <f t="shared" si="18"/>
        <v>95456.800000000017</v>
      </c>
      <c r="BG23" s="10">
        <f>SUM(BG13:BG18)</f>
        <v>13528</v>
      </c>
      <c r="BH23" s="10">
        <f t="shared" si="19"/>
        <v>108984.80000000002</v>
      </c>
      <c r="BI23" s="10">
        <f>SUM(BI13:BI18)</f>
        <v>16102.2</v>
      </c>
      <c r="BJ23" s="10">
        <f>SUM(BH23+BI23)</f>
        <v>125087.00000000001</v>
      </c>
      <c r="BK23" s="10">
        <f>SUM(BK13:BK18)</f>
        <v>11976</v>
      </c>
      <c r="BL23" s="22">
        <f t="shared" si="21"/>
        <v>137063</v>
      </c>
      <c r="BM23" s="23"/>
      <c r="BN23" s="13">
        <v>5146.0999999999995</v>
      </c>
      <c r="BO23" s="13">
        <v>122.29325095057033</v>
      </c>
      <c r="BP23" s="13">
        <v>8436.6999999999989</v>
      </c>
      <c r="BQ23" s="13">
        <v>13582.8</v>
      </c>
      <c r="BR23" s="13">
        <v>139.6976241900648</v>
      </c>
      <c r="BS23" s="13">
        <v>8860.9000000000015</v>
      </c>
      <c r="BT23" s="13"/>
      <c r="BU23" s="13">
        <v>22443.7</v>
      </c>
      <c r="BV23" s="13">
        <v>117.15665292060345</v>
      </c>
      <c r="BW23" s="13">
        <v>9656.4</v>
      </c>
      <c r="BX23" s="13">
        <v>32100.1</v>
      </c>
      <c r="BY23" s="13">
        <v>120.45020468966345</v>
      </c>
      <c r="BZ23" s="13">
        <v>11416.2</v>
      </c>
      <c r="CA23" s="13">
        <v>43516.3</v>
      </c>
      <c r="CB23" s="13">
        <v>124.12729834730074</v>
      </c>
      <c r="CC23" s="13">
        <v>11469.099999999999</v>
      </c>
      <c r="CD23" s="13">
        <v>54985.4</v>
      </c>
      <c r="CE23" s="13">
        <v>125.01909889590192</v>
      </c>
      <c r="CF23" s="13">
        <v>11012.1</v>
      </c>
      <c r="CG23" s="13">
        <v>65997.5</v>
      </c>
      <c r="CH23" s="13">
        <v>123.68068933981995</v>
      </c>
      <c r="CI23" s="13">
        <v>11543.8</v>
      </c>
      <c r="CJ23" s="13">
        <v>77541.3</v>
      </c>
      <c r="CK23" s="13">
        <v>124.90564578873355</v>
      </c>
      <c r="CL23" s="13">
        <v>11090.599999999999</v>
      </c>
      <c r="CM23" s="13">
        <v>88631.9</v>
      </c>
      <c r="CN23" s="13">
        <v>125.46522919598088</v>
      </c>
      <c r="CO23" s="13">
        <v>12380</v>
      </c>
      <c r="CP23" s="13">
        <v>101011.9</v>
      </c>
      <c r="CQ23" s="13">
        <v>123.08122525719116</v>
      </c>
      <c r="CR23" s="13">
        <v>13419.9</v>
      </c>
      <c r="CS23" s="13">
        <v>114431.79999999999</v>
      </c>
      <c r="CT23" s="13">
        <v>121.71252131238558</v>
      </c>
      <c r="CU23" s="13">
        <v>9983.3000000000011</v>
      </c>
      <c r="CV23" s="13">
        <v>124415.09999999999</v>
      </c>
      <c r="CW23" s="13">
        <v>119.02493671588444</v>
      </c>
    </row>
  </sheetData>
  <pageMargins left="0.7" right="0.7" top="0.75" bottom="0.75" header="0.3" footer="0.3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2021-05-17T11:44:29Z</dcterms:modified>
</cp:coreProperties>
</file>